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585" windowWidth="15480" windowHeight="1470" tabRatio="529" activeTab="0"/>
  </bookViews>
  <sheets>
    <sheet name="отчет 19, тек 20" sheetId="1" r:id="rId1"/>
  </sheets>
  <definedNames>
    <definedName name="budg_name">#REF!</definedName>
    <definedName name="cb_address">#REF!</definedName>
    <definedName name="cb_inn">#REF!</definedName>
    <definedName name="cb_kpp">#REF!</definedName>
    <definedName name="cb_name">#REF!</definedName>
    <definedName name="cb_ogrn">#REF!</definedName>
    <definedName name="chief">#REF!</definedName>
    <definedName name="chief_div">#REF!</definedName>
    <definedName name="chief_fin">#REF!</definedName>
    <definedName name="chief_OUR">#REF!</definedName>
    <definedName name="chief_post">#REF!</definedName>
    <definedName name="CHIEF_POST_OUR">#REF!</definedName>
    <definedName name="chief_soc_fio">#REF!</definedName>
    <definedName name="chief_soc_post">#REF!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link">#REF!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roupOrder">#REF!</definedName>
    <definedName name="HEAD">#REF!</definedName>
    <definedName name="isp">#REF!</definedName>
    <definedName name="isp_post">#REF!</definedName>
    <definedName name="isp_tel">#REF!</definedName>
    <definedName name="longname">#REF!</definedName>
    <definedName name="LONGNAME_OUR">#REF!</definedName>
    <definedName name="notnullcol">#REF!</definedName>
    <definedName name="okato">#REF!</definedName>
    <definedName name="okato1">#REF!</definedName>
    <definedName name="okato2">#REF!</definedName>
    <definedName name="okpo">#REF!</definedName>
    <definedName name="OKPO_OUR">#REF!</definedName>
    <definedName name="okved">#REF!</definedName>
    <definedName name="okved1">#REF!</definedName>
    <definedName name="orders">#REF!</definedName>
    <definedName name="orgname">#REF!</definedName>
    <definedName name="ORGNAME_OUR">#REF!</definedName>
    <definedName name="performer_fio">#REF!</definedName>
    <definedName name="performer_phone">#REF!</definedName>
    <definedName name="performer_post">#REF!</definedName>
    <definedName name="performer_soc_fio">#REF!</definedName>
    <definedName name="performer_soc_phone">#REF!</definedName>
    <definedName name="performer_soc_post">#REF!</definedName>
    <definedName name="PERIOD_WORK">#REF!</definedName>
    <definedName name="PPP_CODE">#REF!</definedName>
    <definedName name="PPP_CODE1">#REF!</definedName>
    <definedName name="PPP_NAME">#REF!</definedName>
    <definedName name="region">#REF!</definedName>
    <definedName name="REGION_OUR">#REF!</definedName>
    <definedName name="REM_DATE_TYPE">#REF!</definedName>
    <definedName name="REM_SONO">#REF!</definedName>
    <definedName name="rem_year">#REF!</definedName>
    <definedName name="replace_zero">#REF!</definedName>
    <definedName name="reports_atr_rro_type">#REF!</definedName>
    <definedName name="sono">#REF!</definedName>
    <definedName name="SONO_OUR">#REF!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l_fio">#REF!</definedName>
    <definedName name="ul_post">#REF!</definedName>
    <definedName name="USER_POST">#REF!</definedName>
    <definedName name="ved">#REF!</definedName>
    <definedName name="ved_name">#REF!</definedName>
    <definedName name="_xlnm.Print_Titles" localSheetId="0">'отчет 19, тек 20'!$4:$6</definedName>
  </definedNames>
  <calcPr fullCalcOnLoad="1"/>
</workbook>
</file>

<file path=xl/sharedStrings.xml><?xml version="1.0" encoding="utf-8"?>
<sst xmlns="http://schemas.openxmlformats.org/spreadsheetml/2006/main" count="595" uniqueCount="487">
  <si>
    <t xml:space="preserve"> </t>
  </si>
  <si>
    <t>Наименование полномочия, расходного обязательства</t>
  </si>
  <si>
    <t>Код  бюджетной классификации (Рз, Прз)</t>
  </si>
  <si>
    <t>Объем средств на исполнение расходного обязательства (руб.)</t>
  </si>
  <si>
    <t>Примечание</t>
  </si>
  <si>
    <t>отчетный  финансовый год</t>
  </si>
  <si>
    <t>текущий</t>
  </si>
  <si>
    <t>очередной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</si>
  <si>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</si>
  <si>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</si>
  <si>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</si>
  <si>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</si>
  <si>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</si>
  <si>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</si>
  <si>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</si>
  <si>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</si>
  <si>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</si>
  <si>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</si>
  <si>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</si>
  <si>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</si>
  <si>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</si>
  <si>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</si>
  <si>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</si>
  <si>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</si>
  <si>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</si>
  <si>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</si>
  <si>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</si>
  <si>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</si>
  <si>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</si>
  <si>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</si>
  <si>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</si>
  <si>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</si>
  <si>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</si>
  <si>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</si>
  <si>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</si>
  <si>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</si>
  <si>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</si>
  <si>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</si>
  <si>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гр.17</t>
  </si>
  <si>
    <t>гр.18</t>
  </si>
  <si>
    <t>гр.19</t>
  </si>
  <si>
    <t/>
  </si>
  <si>
    <t>РГ</t>
  </si>
  <si>
    <t>Расходные обязательства городских округов</t>
  </si>
  <si>
    <t>РГ-А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</si>
  <si>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</si>
  <si>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РГ-А-0100</t>
  </si>
  <si>
    <t>Федеральный Закон от 06.10.2003 № 131-ФЗ "
Об общих принципах организации местного 
самоуправления в РФ"</t>
  </si>
  <si>
    <t xml:space="preserve">абз. гл.6, п. п.9, ст. ст.34
</t>
  </si>
  <si>
    <t xml:space="preserve">06.10.2003 - не установлен
</t>
  </si>
  <si>
    <t>финансирование расходов на содержание органов местного самоуправления городских округов</t>
  </si>
  <si>
    <t>РГ-А-0200</t>
  </si>
  <si>
    <t xml:space="preserve">абз. гл.4, п. п.5, ст. ст.20
</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</si>
  <si>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</si>
  <si>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РГ-А-0300</t>
  </si>
  <si>
    <t>0502</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</si>
  <si>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</si>
  <si>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</si>
  <si>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</si>
  <si>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РГ-А-0700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</si>
  <si>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</si>
  <si>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РГ-А-0800</t>
  </si>
  <si>
    <t>формирование, утверждение, исполнение бюджета городского округа и контроль за исполнением данного бюджета</t>
  </si>
  <si>
    <t>РГ-А-1000</t>
  </si>
  <si>
    <t xml:space="preserve">абз. гл.3, подп. пп3, п. п1, ст. ст16
</t>
  </si>
  <si>
    <t>владение, пользование и распоряжение имуществом, находящимся в муниципальной собственности городского округа</t>
  </si>
  <si>
    <t>РГ-А-1100</t>
  </si>
  <si>
    <t>РГ-А-1200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</si>
  <si>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</si>
  <si>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РГ-А-1300</t>
  </si>
  <si>
    <t>0501,0502</t>
  </si>
  <si>
    <t>РГ-А-1400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</si>
  <si>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</si>
  <si>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РГ-А-1600</t>
  </si>
  <si>
    <t>участие в предупреждении и ликвидации последствий чрезвычайных ситуаций в границах городского округа</t>
  </si>
  <si>
    <t>РГ-А-1700</t>
  </si>
  <si>
    <t>организация охраны общественного порядка на территории городского округа муниципальной милицией</t>
  </si>
  <si>
    <t>РГ-А-1900</t>
  </si>
  <si>
    <t>организация мероприятий по охране окружающей среды в границах городского округа</t>
  </si>
  <si>
    <t>РГ-А-2000</t>
  </si>
  <si>
    <t xml:space="preserve">абз. гл3, подп. пп13, п. п1, ст. ст16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</si>
  <si>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</si>
  <si>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РГ-А-2100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</si>
  <si>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</si>
  <si>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РГ-А-2300</t>
  </si>
  <si>
    <t>0801</t>
  </si>
  <si>
    <t xml:space="preserve">абз. гл3, подп. пп16, п. п1, ст. ст16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</si>
  <si>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</si>
  <si>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РГ-А-2400</t>
  </si>
  <si>
    <t>0113,0801</t>
  </si>
  <si>
    <t xml:space="preserve">абз. гл3, подп. пп17, п. п1, ст. ст16
</t>
  </si>
  <si>
    <t>создание условий для организации досуга и обеспечения жителей городского округа услугами организаций культуры</t>
  </si>
  <si>
    <t>РГ-А-2700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</si>
  <si>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</si>
  <si>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РГ-А-3000</t>
  </si>
  <si>
    <t xml:space="preserve">абз. гл3, подп. пп22, п. п1, ст. ст16
</t>
  </si>
  <si>
    <t>формирование и содержание муниципального архива</t>
  </si>
  <si>
    <t>РГ-А-3100</t>
  </si>
  <si>
    <t>0503</t>
  </si>
  <si>
    <t xml:space="preserve">абз. гл3, подп. пп23, п. п1, ст. ст16
</t>
  </si>
  <si>
    <t>организация ритуальных услуг и содержание мест захоронения</t>
  </si>
  <si>
    <t>РГ-А-3200</t>
  </si>
  <si>
    <t>организация сбора, вывоза, утилизации и переработки бытовых и промышленных отходов</t>
  </si>
  <si>
    <t>РГ-А-3300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</si>
  <si>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</si>
  <si>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РГ-А-3400</t>
  </si>
  <si>
    <t>0412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</si>
  <si>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</si>
  <si>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РГ-А-3600</t>
  </si>
  <si>
    <t>присвоение наименований улицам, площадям и иным территориям проживания граждан в городском округе, установление нумерации домов</t>
  </si>
  <si>
    <t>РГ-А-4200</t>
  </si>
  <si>
    <t xml:space="preserve">абз. гл3, п. п28, ст. ст14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</si>
  <si>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</si>
  <si>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РГ-А-4300</t>
  </si>
  <si>
    <t>0707</t>
  </si>
  <si>
    <t xml:space="preserve">абз. гл3, подп. пп34, п. п1, ст. ст16
</t>
  </si>
  <si>
    <t>организация и осуществление мероприятий по работе с детьми и молодежью в городском округе</t>
  </si>
  <si>
    <t>РГ-А-8100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</si>
  <si>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</si>
  <si>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РГ-А-8200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</si>
  <si>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</si>
  <si>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РГ-В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</si>
  <si>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</si>
  <si>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РГ-В-0100</t>
  </si>
  <si>
    <t>Федеральный Закон от 15.11.1997 № 143-ФЗ "
Об актах гражданского состояния"</t>
  </si>
  <si>
    <t xml:space="preserve">ст. ст5
</t>
  </si>
  <si>
    <t xml:space="preserve">20.11.1997 - не установлен
</t>
  </si>
  <si>
    <t>РГ-Г</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</si>
  <si>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</si>
  <si>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РГ-Г-0100</t>
  </si>
  <si>
    <t xml:space="preserve">абз. гл3, п. п1, ст. ст16.1
</t>
  </si>
  <si>
    <t>создание музеев городского округа</t>
  </si>
  <si>
    <t>РГ-Г-0900</t>
  </si>
  <si>
    <t>Общегосударственные расходы</t>
  </si>
  <si>
    <t>РГ-Г-1000</t>
  </si>
  <si>
    <t>Социальная политика</t>
  </si>
  <si>
    <t>РГ-И-9999</t>
  </si>
  <si>
    <t>ИТОГО   расходные обязательства городских округов</t>
  </si>
  <si>
    <t xml:space="preserve"> 3.</t>
  </si>
  <si>
    <t xml:space="preserve"> 3.1.</t>
  </si>
  <si>
    <t xml:space="preserve"> 3.1.1.</t>
  </si>
  <si>
    <t xml:space="preserve"> 3.1.2.</t>
  </si>
  <si>
    <t xml:space="preserve"> 3.1.3.</t>
  </si>
  <si>
    <t xml:space="preserve"> 3.1.4.</t>
  </si>
  <si>
    <t xml:space="preserve"> 3.1.7.</t>
  </si>
  <si>
    <t xml:space="preserve"> 3.1.8.</t>
  </si>
  <si>
    <t xml:space="preserve"> 3.1.10.</t>
  </si>
  <si>
    <t xml:space="preserve"> 3.1.11.</t>
  </si>
  <si>
    <t xml:space="preserve"> 3.1.12.</t>
  </si>
  <si>
    <t xml:space="preserve"> 3.1.13.</t>
  </si>
  <si>
    <t xml:space="preserve"> 3.1.14.</t>
  </si>
  <si>
    <t xml:space="preserve"> 3.1.17.</t>
  </si>
  <si>
    <t xml:space="preserve"> 3.1.19.</t>
  </si>
  <si>
    <t xml:space="preserve"> 3.1.20.</t>
  </si>
  <si>
    <t xml:space="preserve"> 3.1.21.</t>
  </si>
  <si>
    <t xml:space="preserve"> 3.1.23.</t>
  </si>
  <si>
    <t xml:space="preserve"> 3.1.24.</t>
  </si>
  <si>
    <t xml:space="preserve"> 3.1.27.</t>
  </si>
  <si>
    <t xml:space="preserve"> 3.1.30.</t>
  </si>
  <si>
    <t xml:space="preserve"> 3.1.31.</t>
  </si>
  <si>
    <t xml:space="preserve"> 3.1.32.</t>
  </si>
  <si>
    <t xml:space="preserve"> 3.1.33.</t>
  </si>
  <si>
    <t xml:space="preserve"> 3.1.34.</t>
  </si>
  <si>
    <t xml:space="preserve"> 3.1.36.</t>
  </si>
  <si>
    <t xml:space="preserve"> 3.1.42.</t>
  </si>
  <si>
    <t xml:space="preserve"> 3.1.43.</t>
  </si>
  <si>
    <t xml:space="preserve"> 3.1.81.</t>
  </si>
  <si>
    <t xml:space="preserve"> 3.1.82.</t>
  </si>
  <si>
    <t xml:space="preserve"> 3.3.</t>
  </si>
  <si>
    <t xml:space="preserve"> 3.3.1.</t>
  </si>
  <si>
    <t xml:space="preserve"> 3.4.</t>
  </si>
  <si>
    <t xml:space="preserve"> 3.4.1.</t>
  </si>
  <si>
    <t xml:space="preserve"> 3.4.9.</t>
  </si>
  <si>
    <t xml:space="preserve"> 3.4.10.</t>
  </si>
  <si>
    <t xml:space="preserve"> 3.1.26.</t>
  </si>
  <si>
    <t>РГ-А-2600</t>
  </si>
  <si>
    <t xml:space="preserve"> 3.1.37.</t>
  </si>
  <si>
    <t>РГ-А-3700</t>
  </si>
  <si>
    <t xml:space="preserve"> 3.1.41.</t>
  </si>
  <si>
    <t>РГ-А-4100</t>
  </si>
  <si>
    <t>1003,1001, 0113</t>
  </si>
  <si>
    <t>0113, 0412</t>
  </si>
  <si>
    <t>0309</t>
  </si>
  <si>
    <t>ст.4, п.1</t>
  </si>
  <si>
    <t>гл. 2. ст. 3   п.1</t>
  </si>
  <si>
    <t>ст.4</t>
  </si>
  <si>
    <t>гл. 1, ст. 4</t>
  </si>
  <si>
    <t>п. 8, п.3</t>
  </si>
  <si>
    <t>гл. 2, ст.7 п.п 5</t>
  </si>
  <si>
    <t>гл. 2, ст.7,        п.п 6</t>
  </si>
  <si>
    <t>гл. 2. ст. 7. п 7,  п.1  ст. 5           п. 1</t>
  </si>
  <si>
    <t>п.3,                гл.2. ст. 7. п.8</t>
  </si>
  <si>
    <t>гл. 2. ст. 3   п.1,      гл.2. ст.7. ст. 12</t>
  </si>
  <si>
    <t>ст.4. п.12         гл.2. ст.2. п.23</t>
  </si>
  <si>
    <t>Субвенции бюджетам городских округов на осуществление государственных полномочий из фонда компенсаций бюджета</t>
  </si>
  <si>
    <t>Расходы на выполнение федеральных полномочий по государственной регистрации актов гражданского состояния</t>
  </si>
  <si>
    <t>0113</t>
  </si>
  <si>
    <t>Закон УР  от 20.03.2007 № 8-РЗ  "О наделении органов местного самоуправления УР полномочиями на регистрацию актов гражданского состояния"</t>
  </si>
  <si>
    <t>20.03.2007, не установлено</t>
  </si>
  <si>
    <t>п.1</t>
  </si>
  <si>
    <t>Расходы на предоставление гражданам субсидий на оплату жилого помещения и коммунальных услуг</t>
  </si>
  <si>
    <t>0104, 1003</t>
  </si>
  <si>
    <t>06.10.1999, не установлен</t>
  </si>
  <si>
    <t>ст.1</t>
  </si>
  <si>
    <t>Расходы на финансовое  обеспечение  государственных  гарантий прав  граждан на получение  общегосударственного и бесплатного дошкольного (в общеобразовательных  учреждениях),  начального общего, основного общего, среднего  (полного) общего  образования, а  также дополнительного образования в общеобразовательных  учреждениях</t>
  </si>
  <si>
    <t>О702</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</si>
  <si>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</si>
  <si>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п.2, пп. 13.1</t>
  </si>
  <si>
    <t>ст.3</t>
  </si>
  <si>
    <t>раздел 1 п.1,2;</t>
  </si>
  <si>
    <t>Расходы по предоставлению мер социальной поддержки многодетным  семьям и  учету (регистрации)  многодетных семей</t>
  </si>
  <si>
    <t>гл. 4 ст. 26,3, п.2, пп. 13.1</t>
  </si>
  <si>
    <t>Закон УР  от  05.05.2006  № 13-РЗ  "О мерах по социальной поддержке многодетных семей"</t>
  </si>
  <si>
    <t>гл. 3   ст. 5   п.1</t>
  </si>
  <si>
    <t>01.01.2006, не установлен</t>
  </si>
  <si>
    <t>п. 1,   п.3,  п.4</t>
  </si>
  <si>
    <t>Расходы  по созданию и организации деятельности  комиссии  по делам  несовершеннолетних и защита их  прав</t>
  </si>
  <si>
    <t>О104</t>
  </si>
  <si>
    <t>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t>
  </si>
  <si>
    <t>05.06.2006г. не установлено</t>
  </si>
  <si>
    <t>Субвенция в области архивного дела</t>
  </si>
  <si>
    <t>гл. 4 ст. 26,3, п.2, пп. 3</t>
  </si>
  <si>
    <t xml:space="preserve">Закон УР  от 29.12.2005 № 82-РЗ "О наделении  органов  местного самоуправления  полномочиями УР в области архивного дела"                      Постановление Правительства УР от 21.05.07г. № 75 "Об утверждении положения о порядке расходования  субсидий бюджетам муниципальных районов (городских округов) из фонда компенсаций УР на осуществление отдельных государственных полномочий УР в области архивного дела" </t>
  </si>
  <si>
    <t>ст. 2</t>
  </si>
  <si>
    <t>Расходы на обеспечения  органами  местного самоуправления  государственных полномочий  по социальной  поддержке детей- сирот  и детей  оставшихся  без попечения  родителей</t>
  </si>
  <si>
    <t>п.1, п. 2</t>
  </si>
  <si>
    <t>Расходы по опеке и попечительству в отношении несовершеннолетних</t>
  </si>
  <si>
    <t>0104</t>
  </si>
  <si>
    <t xml:space="preserve">Федеральный закон от 22.08.2004 г. № 122-ФЗ </t>
  </si>
  <si>
    <t>ст.81</t>
  </si>
  <si>
    <t>22.08.2004г, не установлен</t>
  </si>
  <si>
    <t>Закон УР от 17.03.2008 № 6-РЗ "О наделении органов местного самоуправления в УР государственными полномочиями по опеке и попечительству в отношении несовершеннолетних"</t>
  </si>
  <si>
    <t>гл.2</t>
  </si>
  <si>
    <t>17.06.2006, не установлен</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</si>
  <si>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работающих на военных объектах в период Великой Отечественной войны, членов семей погибших (умерших) инвалидов Великой  Отечественной войны, ветеранов боевых действий, инвалидов и семей,  имеющих детей-инвалидов</t>
  </si>
  <si>
    <t>п. 1</t>
  </si>
  <si>
    <t>Расходы на организацию  предоставления  общедоступного и бесплатного дошкольного,  начального общего,  основного, среднего (полного) общего образования по  основным  общеобразовательным программам в  специализированных (коррекционных) общеобразовательных  учреждениях для  обучающихся, воспитанников с  отклонениями в  развитии</t>
  </si>
  <si>
    <t>гл. ст. 26,3, п.2, пп. 13.1</t>
  </si>
  <si>
    <t>Закон УР  от 21.10.2006 № 51-РЗ "О наделении  органов местного самоуправления отдельными государственными  полномочиями УР  по организации предоставления общедоступного и бесплатного  дошкольного, начального общего, основного общего, среднего  (полного) образования по основным общеобразовательным программам в специальных (коррекционных) образовательных  учреждениях для обучающихся,  воспитанников  с отклонениями в развитии</t>
  </si>
  <si>
    <t>01.01.2007, не установлен</t>
  </si>
  <si>
    <t>Расходы на выплату компенсации части родительской платы за содержание ребенка в ДДУ</t>
  </si>
  <si>
    <t>раздел 2, п.2 подп.2.3.1.;</t>
  </si>
  <si>
    <t>Субвенция на осуществление государственных полномочий УР по организации обеспечения наличными денежными средствами получателей средств бюджета УР</t>
  </si>
  <si>
    <t>Субвенция по отлову и содержанию безнадзорных животных</t>
  </si>
  <si>
    <t>О503</t>
  </si>
  <si>
    <t>Закон УР от 01 октября 2012 года № 50-РЗ «О наделении органов местного самоуправления отдельными государственными полномочиями УР по отлову и содержанию безнадзорных животных»</t>
  </si>
  <si>
    <t>13.03.2013 г., не установлен</t>
  </si>
  <si>
    <t>Расходы  на составление (изменение) списков кандидатов в присяжные заседатели федеральных судов общей юрисдикции в  Российской Федерации</t>
  </si>
  <si>
    <t>О113</t>
  </si>
  <si>
    <t>Федеральный закон от 20.08.2004г. № 113-ФЗ "О присяжных заседателях федеральных судов общей юрисдикции"</t>
  </si>
  <si>
    <t xml:space="preserve"> 3.3.1.1</t>
  </si>
  <si>
    <t xml:space="preserve"> 3.3.1.2.</t>
  </si>
  <si>
    <t xml:space="preserve"> 3.3.1.3.</t>
  </si>
  <si>
    <t xml:space="preserve"> 3.3.1.4.</t>
  </si>
  <si>
    <t xml:space="preserve"> 3.3.1.5.</t>
  </si>
  <si>
    <t xml:space="preserve"> 3.3.1.6.</t>
  </si>
  <si>
    <t xml:space="preserve"> 3.3.1.7.</t>
  </si>
  <si>
    <t xml:space="preserve"> 3.3.1.8.</t>
  </si>
  <si>
    <t xml:space="preserve"> 3.3.1.9.</t>
  </si>
  <si>
    <t xml:space="preserve"> 3.3.1.15.</t>
  </si>
  <si>
    <t xml:space="preserve"> 3.3.1.16.</t>
  </si>
  <si>
    <t xml:space="preserve"> 3.3.1.17.</t>
  </si>
  <si>
    <t xml:space="preserve"> 3.3.1.18.</t>
  </si>
  <si>
    <t xml:space="preserve"> 3.3.1.19.</t>
  </si>
  <si>
    <t xml:space="preserve"> 3.3.1.20.</t>
  </si>
  <si>
    <t>п.1 ст.5          ст. 4       гл. 1, ст. 4, п.14                   гл. 1, ст.1, п. 7           ст.4           гл. 4  ст. 21     ст. 2  п.2.1.1  - 2.1.9 п. 2.1</t>
  </si>
  <si>
    <t>п.1 ст.5              гл. 1, ст. 4, п.14                   гл. 1, ст.1, п. 7            ст. 2  п.2.1.1  - 2.1.9 п. 2.1</t>
  </si>
  <si>
    <t xml:space="preserve">Постановление Правительства УР от 20.12.2010 г. № 388 "Об утверждении республиканской целевой  программы "Развитие системы государственного и муниципального управления земельными ресурсами и системы землеустройства на территории УР на 2011-2015 годы" </t>
  </si>
  <si>
    <t>п. 1, 2,                                           гл.2, ст. 7, п.4</t>
  </si>
  <si>
    <t>сохранение, использование и популяризация объектов культурного населения(памятников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</si>
  <si>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гл. 2. ст.7 п.25</t>
  </si>
  <si>
    <t xml:space="preserve">п 28, ст. 16
</t>
  </si>
  <si>
    <t>осуществление мероприятий по обеспечению безопасности людей на водных объектах, охране их жизни и здоровья</t>
  </si>
  <si>
    <t xml:space="preserve"> 3.3.1.21.</t>
  </si>
  <si>
    <t xml:space="preserve">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</si>
  <si>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 3.3.1.22.</t>
  </si>
  <si>
    <t>0104; 0702; 1003; 1004</t>
  </si>
  <si>
    <t>О105</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</si>
  <si>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</si>
  <si>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осуществление муниципального лесного контроля</t>
  </si>
  <si>
    <t>РГ-А-4700</t>
  </si>
  <si>
    <t>п.9</t>
  </si>
  <si>
    <t>Расходы по  административной комиссии</t>
  </si>
  <si>
    <t>Закон УР от 17.09.2007 г. № 53-РЗ "Об административных комиссиях в УР"</t>
  </si>
  <si>
    <t>гл.2,  ст. 11</t>
  </si>
  <si>
    <t>10.07.2013 г. - не установлено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</si>
  <si>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</si>
  <si>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Федеральный закон от 06.10.2003г. № 131-ФЗ "Об общих принципах организации местного самоуправления в РФ"       </t>
  </si>
  <si>
    <t>гл. 3  ст. 16  п.1</t>
  </si>
  <si>
    <t>0104, 0114, 0412</t>
  </si>
  <si>
    <t>О701</t>
  </si>
  <si>
    <t>Закон РФ От 29.12.2012 г.  № 273-ФЗ "Об образовании в РФ"</t>
  </si>
  <si>
    <t>01.01.2013 г.</t>
  </si>
  <si>
    <t>ст.5, п 14</t>
  </si>
  <si>
    <t>20.08.2004г. - не установлено</t>
  </si>
  <si>
    <t>Федеральный Закон от 06.10.2003 № 131-ФЗ ", федеральный закон от 21.07.2007 г. № 185-ФЗ "О фонде содействия реформированию ЖКХ" 
Об общих принципах организации местного 
самоуправления в РФ"</t>
  </si>
  <si>
    <t>0503, 0801</t>
  </si>
  <si>
    <t xml:space="preserve">абз. гл3, ст17 п.1 пп 9
</t>
  </si>
  <si>
    <t>06.10.2003, не установлен</t>
  </si>
  <si>
    <t>1101, 1102</t>
  </si>
  <si>
    <t>Закон УР от 21.03.2014г.  № 11-РЗ "О реализации полномочий  в сфере образования"</t>
  </si>
  <si>
    <t>01.01.2014, не установлен</t>
  </si>
  <si>
    <t>ст.16                       ст. 10</t>
  </si>
  <si>
    <t>01.01.2008, не установлен        01.01.2007, не установлен       01.01.2008, не  установлен        от  29.03.2013 г., не установлен</t>
  </si>
  <si>
    <t>ст. 2              п.3</t>
  </si>
  <si>
    <t>01.01.2010 г. -  не  определен            01.01.2010г.- не определен</t>
  </si>
  <si>
    <t xml:space="preserve">абз. гл3, подп. пп6, п. п1, ст. ст16,2,  пп.1  п 2 ст. 15
</t>
  </si>
  <si>
    <t>Постановление Правительства УР от 18.02.08  № 32  "О размере оплаты труда  приемных родителей"    Закон УР от  06.03.07  № 2-РЗ "О мерах по социальной поддержке детей-сирот и детей оставшихся без попечения родителей", Закон УР от 14.03.2013 г. №8-РЗ "Об обеспечении жилыми помещениями детей-сирот и детей, оставшихся без попечения родит ей, а также лиц из числа детей-сирот, оставшихся без попечения родителей</t>
  </si>
  <si>
    <t>Закон УР от 15.12.2009г.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Постановление Правительства УР от 26.04.10  № 136  "О порядке обращения за компенсацией части родительской платы за содержание ребенка в государственных и муниципальных образовательных учреждениях и иных образовательных организациях, реализующих основною общеобразовательные программу дошкольного образования, и о порядке ее выплаты"</t>
  </si>
  <si>
    <t>Закон УР от 21.11.2006 г. № 52-РЗ "О регулировании межбюджетных отношений в УР"</t>
  </si>
  <si>
    <t>Расходы на организацию и осуществление отдельных государственных полномочий по государственному жилищному надзору</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</si>
  <si>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</si>
  <si>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 3.1.15.</t>
  </si>
  <si>
    <t>30.06.2014 г. - не установлено</t>
  </si>
  <si>
    <t>0113, 0502, 0409</t>
  </si>
  <si>
    <t xml:space="preserve">гл. 2. ст. 3   п.1                                         </t>
  </si>
  <si>
    <t>Закон Удмуртской Республики  от 20.03.2008 г. № 10-РЗ " О муниципальной службе в УР", Постановление УР от 08.08.2011 г. № 278  "Об утверждении нормативов формирования  расходов  на оплату труда  депутатов, выборных должностных лиц, местного самоуправления"</t>
  </si>
  <si>
    <t>26.02.2008г. не установлен          01.01.2011 г. - не установлен</t>
  </si>
  <si>
    <t>21.10.2005,                                                   не установлен                                                                          08.07.2004, не установлен   16.01.2006 по 31.12.2009     04.11.2005,  не установить     16.06.2005, не установлен    08.07.2004, не установлен     23.09.1999, не установлен     01.01.2008 г. - не установлен</t>
  </si>
  <si>
    <t xml:space="preserve"> 3.1.25.</t>
  </si>
  <si>
    <t>РГ-А-2500</t>
  </si>
  <si>
    <t xml:space="preserve"> 3.1.6.</t>
  </si>
  <si>
    <t>РГ-А-0600</t>
  </si>
  <si>
    <t>0102,0103, 0104, 0111, 0113, 0709, 0804,0106</t>
  </si>
  <si>
    <t>учреждение печатного средства массовой информации для  опубликования муниципальных правовых актов, обсуждения правовых муниципальных  правовых актов по вопросам  местного значения</t>
  </si>
  <si>
    <t>О106; 1301</t>
  </si>
  <si>
    <t>0111,0309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</si>
  <si>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</si>
  <si>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Закон УР от 30.06.2014 г. № 40-РЗ "О наделении органов  местного самоуправления отдельными государственными полномочиями УР  по государственному жилищному надзору"</t>
  </si>
  <si>
    <t>,</t>
  </si>
  <si>
    <t>Решение Сарапульской городской Думы от 28.07.2005г. № 11-630 "Об утверждении Положения "Об Администрации г.Сарапула" ,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29.01.2015 г. № 4-594 "Об утверждении структуры Управления имущественных отношений г. Сарапула";  Решение Сарапульской городской Думы от 16.06.2005г."Об  утверждении Устава  МО "Город Сарапул", Решение Сарапульской городской Думы от 13.11.2008 г. 12-573 "О денежном содержании лиц, замещающих выборные муниципальные должности в органах местного самоуправления"</t>
  </si>
  <si>
    <t xml:space="preserve"> 3.3.1.23.</t>
  </si>
  <si>
    <t>0314</t>
  </si>
  <si>
    <t xml:space="preserve"> 3.4.8.</t>
  </si>
  <si>
    <t>Создание условий для развития туризма</t>
  </si>
  <si>
    <t>20.12.2010 г. - не установлено</t>
  </si>
  <si>
    <t xml:space="preserve">абз. гл3, ст16.1 п.1 пп 9
</t>
  </si>
  <si>
    <t>0113, 0410, 0103</t>
  </si>
  <si>
    <t>п.2.2.10</t>
  </si>
  <si>
    <t>гл. 2 ст. 7 п. 1 пп 26</t>
  </si>
  <si>
    <t xml:space="preserve">п 26, ст. 16
</t>
  </si>
  <si>
    <t>осуществление мер по противодействию коррупции в границах городского округа</t>
  </si>
  <si>
    <t xml:space="preserve"> 3.1.44.</t>
  </si>
  <si>
    <t xml:space="preserve"> 3.1.45.</t>
  </si>
  <si>
    <t xml:space="preserve"> 3.3.1.24.</t>
  </si>
  <si>
    <t xml:space="preserve">Проведение Всероссийской сельскохозяйственной переписи </t>
  </si>
  <si>
    <t>Расходы по предоставлению мер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t>
  </si>
  <si>
    <t>0701,0702,  0703, 0707,0709</t>
  </si>
  <si>
    <t>0104, 0705</t>
  </si>
  <si>
    <t xml:space="preserve">абз. гл.3, п. п.7,  ст.17
</t>
  </si>
  <si>
    <t xml:space="preserve">абз. гл.3, подп. пп 4,  ст16
</t>
  </si>
  <si>
    <t xml:space="preserve">абз. гл3, подп. пп 7, п. 1, ст. ст16,18
</t>
  </si>
  <si>
    <t xml:space="preserve">абз. гл3, подп. пп 18, п. п1, ст. ст16
</t>
  </si>
  <si>
    <t xml:space="preserve">абз. гл3, подп. пп 19, п. п1, ст. ст16
</t>
  </si>
  <si>
    <t xml:space="preserve">абз. гл3, подп. пп 24, п. п1, ст. ст16
</t>
  </si>
  <si>
    <t xml:space="preserve">абз. гл3, подп. пп25, п. п1, ст. ст16
</t>
  </si>
  <si>
    <t xml:space="preserve">абз. гл3, пп. 8, ст17
</t>
  </si>
  <si>
    <t>гл. 4 ст. 26,3, п.2, пп. 14</t>
  </si>
  <si>
    <t xml:space="preserve">01.01.2006, не определен      21.05.2007г. -не установлено   </t>
  </si>
  <si>
    <t xml:space="preserve">Договор от 08.05.2008 г.  О составлении и обновлении общих и запасных списков кандидатов в присяжные заседатели федеральных судов общей юрисдикции в УР, о финансовом обеспечении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УР </t>
  </si>
  <si>
    <t>гл. 2 ст. 7 п. 2</t>
  </si>
  <si>
    <t>п.3</t>
  </si>
  <si>
    <t>1001</t>
  </si>
  <si>
    <t xml:space="preserve">абз. гл.3, подп. пп 5, пп 1, ст. ст. 13, 16
</t>
  </si>
  <si>
    <t xml:space="preserve">абз. гл. 3, подп. пп 9, п. п 1, ст. ст. 16,
11
</t>
  </si>
  <si>
    <t xml:space="preserve">абз. гл3, п. п 42, ст. 16
</t>
  </si>
  <si>
    <t>0113, 0709, 0804, 1105</t>
  </si>
  <si>
    <t>0407,  0503</t>
  </si>
  <si>
    <t xml:space="preserve">  Постановление Администрации г.Сарапула от 20.08.2015 г. № 2221 "О реализации Закона УР от 16.07.2015 г. № 55-РЗ"</t>
  </si>
  <si>
    <t>Закон УР от 16.07.2015 г. № 55-РЗ "О мерах дополнительной социальной поддержки граждан по оплате коммунальных услуг и наделении органов местного самоуправлении отдельными государственными полномочиями УР по предоставлении мер дополнительной социальной поддержки граждан по оплате коммунальных услуг", Соглашение Министерства  энергетики, жилищно- коммунальное хозяйства и государственного регулирования тарифов УР от 24.01.2017 г. № 16-61/4-17 "О предоставлении субвенции из бюджета УР бюджету МО на осуществление переданных органам местного самоуправления отдельных  государственных полномочий  УР по предоставлению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(в отсутствие центрального горячего водоснабжения) в связи с ограничением роста платы  граждан за коммунальные услуги"</t>
  </si>
  <si>
    <t>16.07.2015 г. - не установлено       24.01.2017 г.- 31.12.2017 г.</t>
  </si>
  <si>
    <t xml:space="preserve">  20.08.2015 г.- не установлен</t>
  </si>
  <si>
    <t xml:space="preserve">абз. гл. 3, подп. пп 8, п. п 1, ст. ст. 16,
11
</t>
  </si>
  <si>
    <t>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16.06.2005г."Об  утверждении Устава  МО "Город Сарапул", Постановление Администрации города Сарапула от 03.10.2014 г. № 2814 "Об утверждении муниципальной программы "Муниципальное управление" на 2015-2021 гг.."</t>
  </si>
  <si>
    <t xml:space="preserve"> Решение Сарапульской городской Думы от 16.06.2005г."Об  утверждении Устава  МО "Город Сарапул", Решение Сарапульской городской Думы от 19.10.06 № 6-211 "Об утверждении положения "Об Управлении имущественных отношений г. Сарапула",  Постановление Администрации города Сарапула  от 3 октября 2014 г. № 2807 "Об утверждении муниципальной программы "Управление муниципальным имуществом на 2015-2021 годы"</t>
  </si>
  <si>
    <t>0409</t>
  </si>
  <si>
    <t>31.01.2018 г. - 31.12.2018 г.</t>
  </si>
  <si>
    <t>Закон УР от 21.03.2014 г. № 11-РЗ "О реализации полномочий в сфере образования"</t>
  </si>
  <si>
    <t xml:space="preserve">   01.01.2014г. -не определен      </t>
  </si>
  <si>
    <t>28.06.2007г. - не установлен   03.06.2010г. - не установлен    28.06.2007 -     не установлен                   16.06.2005 - не установить      08.07.2004 - не установлен    01.01.2015г. - 31.12.2021г.   01.01.2013 - 31.12.2015г.г.</t>
  </si>
  <si>
    <t>01.08.2012г -31.12.2015г.     01.01.2015 г. -31.12.2021 г.</t>
  </si>
  <si>
    <t>16.06.2005  не установлен,  19.10.2006г. - не установлен, от 31.10.2014 - 31.12.2021 г.</t>
  </si>
  <si>
    <t>04.11.2005, не установлен        16.11.2011 г. - не определен  01.01.2015 г. - 31.12.2021г.</t>
  </si>
  <si>
    <t>Реестр расходных обязательств МО "Город Сарапул" (исполнение за 2019 год)</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</si>
  <si>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 2814  Об утверждении муниципальной программы "Муниципальное управление" на 2015 -2024 годы</t>
  </si>
  <si>
    <t xml:space="preserve"> Решение Сарапульской городской Думы от 16.06.2005г."Об  утверждении Устава  МО "Город Сарапул", Решение Сарапульской городской Думы от 21.05.2009г. № 1-630 "О создании функционального финансового органа- Управления финансов г.Сарапула и об утверждении положения "Об Управлении финансов  г.Сарапула", Постановление Администрации г.Сарапула от 03.10.2014 г. № 2804 "Об утверждении муниципальной программы "Управление муниципальными финансами муниципального образования "Город  Сарапул" на 2015 -2024 гг.."</t>
  </si>
  <si>
    <t>от 21.05.2009г. -не установлен, 21.01.2010г., не установлен,   от  28.10.2011г. - 31.12.2013 г., 01.01.2015 г. - 31.12.2024 г.</t>
  </si>
  <si>
    <t xml:space="preserve"> 21.09.2011г.  -   31.12.2015г.        16.06.2005 г. - не установлен                                 01.01.2015 г. -  31.12.2024 г.</t>
  </si>
  <si>
    <t xml:space="preserve"> 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2015-2024 гг..</t>
  </si>
  <si>
    <t>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2015-2024 годы"</t>
  </si>
  <si>
    <t>16.06.2005г. - не установлен     01.01.2015 г.  - 31.12.2024 г.    30.04.2014 г. - 31.12.2014 г.   16.06.2014 г. - 31.12.2014г.</t>
  </si>
  <si>
    <t>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2015 - 2024 гг.."</t>
  </si>
  <si>
    <t>16.06.2005г. - не установлен     01.01.2015 г.  - 31.12.2024 г.</t>
  </si>
  <si>
    <t>16.06.2005 - не установлен, 28.07.2005 г. - не установлен, 23.12.2010 г. - не установлен,  03.10.2014 г. - 31.12.2024 г.</t>
  </si>
  <si>
    <t xml:space="preserve">Решение  Сарапульской городской Думы  от 16.06.2005 № 12-605  "Об  утверждении Устава  МО "Город Сарапул",  Решение Сарапульской городской Думы от 28.07.2005г. №  11-630 "Об  утверждении Положения "Об Администрации г.Сарапула", Постановление  Администрации г. Сарапула от 23.12.2010г. № 3949 "Об утверждении порядка предоставления субсидий юридическим лицам и индивидуальным предпринимателям в целях возмещения недополученных доходов в связи с оказанием мер социальной поддержки по проезду на транспорте общего пользования (кроме маршрутного такси) пенсионерам, проживающим в г. Сарапуле, получившим трудовую пенсию по старости и немеющим мер по социальной поддержке из ФБ и бюджета УР по проезду на транспорте общего пользования", Постановление  Администрации города Сарапула от 03.10.2014 г. № 2812 "Об  утверждении муниципальной программы "Социальная поддержка населения"  на 2015-2024 гг..                                                                      </t>
  </si>
  <si>
    <t>Решение Сарапульской Городской Думы от  15.03.2001 № 4-492 "Об утверждении Положения  "О порядке расходования средств резервного фонда Главы Администрации города Сарапула",  Постановление Главы Администрации города Сарапула  от 29.04.08г. № 1002 "Об утверждении Положениям "О резервном фонде Администрации города Сарапула", Решение  Сарапульской городской Думы  от 16.06.2005 № 12-605  "Об  утверждении Устава  МО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2015-2024 гг.."</t>
  </si>
  <si>
    <t>15.03.2001 - не установлен,     29.04.2008 - не установлен,      16.06.2005  - не установлен,    01.01.2015 - 31.12.2024 гг..</t>
  </si>
  <si>
    <t>Постановление Администрации города Сарапула от 11.09.2015 г. № 2460 "Об утверждении  муниципальной программы  "Безопасность муниципального  образования "Город Сарапул" на 2015 - 2024  годы"</t>
  </si>
  <si>
    <t>11.09.2015 г. - 31.12.2024 г.  20.10.2017 г. - 31.12.2017 г.</t>
  </si>
  <si>
    <t xml:space="preserve">03.06.2010 г. - не установлен, 16.06.2005 - не установлен,                            28.06.2007 - не установлен,      01.01.2015 -  31.12.2020,    01.01.2015г. -31.12.2021г.     01.01.2013 - 31.12.2015г.г.      01.01.2015г. -31.12.2024г.     </t>
  </si>
  <si>
    <t>Решение Сарапульской городской Думы от 03.06.2010 г. № 16-781 "Об утверждении  Положения "Об управлении образования г.Сарапула"",    Решение Сарапульской городской  Думы от 28.06.2007 № 13-357 "Об утверждении Положения "Об управлении  культуры и молодежной политики г.Сарапула", Устав МО "Город Сарапул" принят решением Сарапульской городской Думы от 16.06.2005г. № 12-605,  Постановление Администрации города Сарапула  от 03.10.2014 г. № 2809 "Об утверждении муниципальной программы "Развитие образования и воспитание" на 2015 - 2020 годы", Постановление Администрации города Сарапула от 03.10.2014 г. № 2810 "Об утверждении муниципальной программы "Сохранение здоровья и формирование здорового образа  жизни населения" на 2015-2024 годы</t>
  </si>
  <si>
    <t xml:space="preserve"> Устав МО "Город Сарапул" принят решением Сарапульской городской Думы от 16.06.2005г. № 12-605,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2015 - 2024 гг.." </t>
  </si>
  <si>
    <t>16.06.2005 - не установлен,     01.01.2015 г. - 31.12.2024  г.  05.04.2017 г. 31.12.2017 г.</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</si>
  <si>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2015 - 2024 гг..", Постановление Администрации г.Сарапула от 03.10.2014 г. № 2805 "Об утверждении муниципальной программы г.Сарапула "Создание  условий для устойчивого  экономического развития на 2015-2021 годы"</t>
  </si>
  <si>
    <t>16.06.2005 - не установлен, 28.06.2007 - не установлен,     01.01.2015 г. - 31.12.2021  г.  01.01.2015 г. - 31.12.2024 г.     01.01.2013 - 31.12.2015 гг..</t>
  </si>
  <si>
    <t xml:space="preserve">16.06.2005 - не установлен, 28.06.2007 - не установлен,     01.01.2015 г. - 31.12.2024  г.  </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</si>
  <si>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2015 - 2024 гг.."</t>
  </si>
  <si>
    <t xml:space="preserve"> Решение Сарапульской городской Думы от 16.06.2005г."Об  утверждении Устава  МО "Город Сарапул",  Постановление Администрации города Сарапула от 3 октября 2014 г. № 2811 "Об утверждении муниципальной программы "Развитие культуры" на 2015 - 2024 гг.."</t>
  </si>
  <si>
    <t xml:space="preserve">16.06.2005 - не установлен, 28.06.2007 - не установлен,     01.01.2015 г. - 31.12.2024  г. </t>
  </si>
  <si>
    <t xml:space="preserve"> Решение Сарапульской городской Думы от 16.06.2005г."Об  утверждении Устава  МО "Город Сарапул",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 Сарапула", Постановление Администрации города Сарапула от 3 октября 2014 г. № 2811 "Сохранение здоровья и формирование здорового образа жизни населения"" на 2015 - 2024 гг.."</t>
  </si>
  <si>
    <t>16.06.2005г. - не установлен   28.06.2007г.  - не установлен         25.10.2013 г. -31.12.2015г.     01.01.2015г. -31.12.2024г.   28.07.2014 г.  31.12.2014 г.</t>
  </si>
  <si>
    <t xml:space="preserve">16.06.2005, не установлен      24.11.2005 г. - не установлен   01.01.2015 г. - 31.12.2024 г.                 </t>
  </si>
  <si>
    <t xml:space="preserve"> Решение Сарапульской городской Думы от 16.06.2005г."Об  утверждении Устава  МО "Город Сарапул", Решение Сарапульской городской Думы от 24.11.2005 № 7-18 "Об утверждении  Положения "Об управлении образования г.Сарапула"" ,  Постановление Администрации города Сарапула от 03.10.2014 г. № 2814 "Об утверждении муниципальной программы "Муниципальное управление" на 2015-2024 гг.., Постановление Администрации города Сарапула от 03.10.2014 г. № 2809 "Об утверждении муниципальной программы "Развитие образования и воспитание" на 2015-2024 гг..</t>
  </si>
  <si>
    <t xml:space="preserve">  16.06.2005г. - не установлен,  01.01.2015 г. - 31.12.2024г.,    01.10.2013 г. - не установлен</t>
  </si>
  <si>
    <t>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2015-2024 гг..</t>
  </si>
  <si>
    <t>Решение Сарапульской городской Думы  от 28.07.2005 г. № 11-630 "Об утверждении Положения "Об Администрации г.Сарапула",  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2015-2024 гг..</t>
  </si>
  <si>
    <t>16.06.2005г. - не установлен                 01.01.2015г. -31.12.2024 г.</t>
  </si>
  <si>
    <t>27.12.2012г. - не установлен                 01.01.2015г. -31.12.2024 г.</t>
  </si>
  <si>
    <t xml:space="preserve"> 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2015-2024 гг.. </t>
  </si>
  <si>
    <t xml:space="preserve"> Решение Сарапульской городской Думы от 16.06.2005г."Об  утверждении Устава  МО "Город Сарапул", Постановление Администрации г.Сарапула от 20.12.2012 г. № 3578 "О создании муниципального казенного учреждения "Служба гражданской защиты г.Сарапула" в муниципальном образовании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2015-2024 гг..</t>
  </si>
  <si>
    <t>01.01.2013г. - установлен   01.01.2015г.- 31.12.2024г.  16.12.2014 г. -31.12.2014 г.</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</si>
  <si>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 2805 "Об утверждении муниципальной программы "Создание условий для устойчивого экономического развития" на 2015-2024 гг..</t>
  </si>
  <si>
    <t>25.05.2010г. - 31.12.1015г.   01.01.2015г. - 31.12.2024г.</t>
  </si>
  <si>
    <t>16.06.2005 г. - установлен   01.01.2015г.- 31.12.2024г.</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</si>
  <si>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03.10.2014 г. №2809 "Об утверждении муниципальной программы "Развитие образования и воспитание" на 2015-2024 гг..</t>
  </si>
  <si>
    <t>16.06.2005 г. - установлен                    28.06.2007, не установлен      21.03.2014, не установлен  03.10.2014г. -31.12.2024г.</t>
  </si>
  <si>
    <t>16.06.2005 г. - установлен      03.10.2014г. - 31.12.2024г.</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</si>
  <si>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№2814 "Об утверждении муниципальной программы "Муниципальное управление" на 2015-2024 гг..</t>
  </si>
  <si>
    <t>Постановление Главы  Администрации г. Сарапула  от 26.04.2007г. № 1116 "О возложении ответственности за осуществление отдельных государственных полномочий УР в сфере государственной  регистрации актов гражданского состояния на территории г. Сарапула",  Постановление Администрации города Сарапула от 03.10.2014 г. № 2814 "Об утверждении муниципальной программы "Муниципальное управление" на 2015-2024 гг..</t>
  </si>
  <si>
    <t>26.04.2007г., не установлен     03.10.2014 г.-31.12.2024г.</t>
  </si>
  <si>
    <t>03.10.2014 г.-31.12.2024  г.</t>
  </si>
  <si>
    <t xml:space="preserve"> Постановление Администрации города Сарапула  от 03.10.2014 г. № 2809 "Об утверждении муниципальной программы "Развитие образования и воспитание" на 2015 - 2024 годы"</t>
  </si>
  <si>
    <t>Постановление Главы Администрации г. Сарапула  от 07.02.2007г. № 291"О реализации Закона УР от  05.05.2006г. № 13-РЗ "О мерах по социальной поддержке  многодетных семей  проживающих на территории г. Сарапула" , Постановление Главы Администрации г. Сарапула  от 13.03.2009г. № 590 "О внесении изменений в постановление Глава Администрации г. Сарапула  от 07.02.2007г.  № 291, Постановление Администрации города Сарапула от 03.10.2014 г. № 2810 "Об утверждении муниципальной программы "Сохранение здоровья и формирование здорового образа  жизни населения" на 2015-2024 годы</t>
  </si>
  <si>
    <t>07.02.2007, не установлен       13.03.2009, не установлен    03.10.2014 г. - 31.12.2024 г.</t>
  </si>
  <si>
    <t>30.11.2006г., не установлено     03.10.2014 г.  - 31.12.2024 г.</t>
  </si>
  <si>
    <t>Распоряжение Главы Администрации г. Сарапула от 30.11.2006г. № 1 "О реализации 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  Постановление Администрации города Сарапула от 03.10.2014 г. № 2812 "Об утверждении муниципальной программы "Социальная поддержка населения" на 2015-2024 гг..</t>
  </si>
  <si>
    <t>Постановление Главы Администрации г. Сарапула  от 27.07.2006г. № 1969 "О возложении ответственности за осуществление отдельных государственных полномочий УР в области архивного дела",  Постановление Главы Администрации г. Сарапула  от 26.03.2007г. № 761 "О реализации  государственных полномочий УР по хранению  документов Архивного фонда УР", Постановление Администрации города Сарапула от 03.10.2014 г. № 2814 "Об утверждении муниципальной программы "Муниципальное управление" на 2015-2024 гг..</t>
  </si>
  <si>
    <t>27.07.2006г.- не установлен,         26.03.2007г.- не установлен   03.10.2014 г. -31.12.2024г.</t>
  </si>
  <si>
    <t>Постановление Главы Администрации г. Сарапула УР от 25.05.2007г. № 1363 "О единовременных пособиях при всех формах устройства детей, лишенных родительского попечения, в семью", Постановление Главы Администрации г. Сарапула от 28.06.2007г. № 1733 "О внесении изменений  в Постановление Главы Администрации г. Сарапула УР  № 1516 от 06.06.2007г.  "О содержании детей в семьях опекунов (попечителей) и приемных, об оплате  труда приемных родителей", Постановление Главы Администрации от 13.08.2008г. № 2189 "О реализации Закона УР от 06.03.2007г.  № 2-РЗ "О мерах по социальной поддержке детей-сирот и  детей, оставшихся без попечения родителей" н территории  г. Сарапула", Постановление Администрации г. Сарапула от 17.02.2011 г. № 425 "О реализации закона УР от 06.03.2007 г. № 2 "О мерах по социальной поддержке детей-сирот и детей, оставшихся без попечения родителей" на территории г. Сарапула, Постановление Администрации г.Сарапула от 21.02.2014 г. № 472 "О реализации Закона УР от 14.03.2013 г. № 8-РЗ "Об обеспечении жилыми помещениями детей сирот и детей, оставшихся без попечения родителей, а также лиц из числа детей-сирот и детей, оставшихся без попечения родителей", Постановление Администрации города Сарапула от 03.10.2014 г. № 2812 "Об утверждении муниципальной программы "Социальная поддержка населения" на 2015-2024 гг..</t>
  </si>
  <si>
    <t>Постановление Главы Администрации г. Сарапула от 05.06.2008г. № 1442 "О возложении ответственности за осуществление отдельных государственных полномочий УР по опеке  и попечительству  в отношении несовершеннолетних на территории г. Сарапула", Постановление Администрации города Сарапула от 03.10.2014 г. № 2812 "Об утверждении муниципальной программы "Социальная поддержка населения" на 2015-2024 гг..</t>
  </si>
  <si>
    <t>01.05.2007, не определен  28.06.2007г. - не установлен   13.08.2008г., не установлен, 03.10.2014 г.-31.12.2024г.</t>
  </si>
  <si>
    <t>05.06.2008г. - не  установлен   03.10.2014 г.-31.12.2024г.</t>
  </si>
  <si>
    <t>Постановление Главы Администрации г. Сарапула  от 12.11.2008г. № 2940 "О наделении полномочиями", Постановление Администрации города Сарапула  от 03.10.2014 г. № 2809 "Об утверждении муниципальной программы "Развитие образования и воспитание" на 2015 - 2024 годы"</t>
  </si>
  <si>
    <t>12.11.2008, не установлен  03.10.2014 г. -31.12.2024г.</t>
  </si>
  <si>
    <t>Постановление Администрации города Сарапула  от 03.10.2014 г. № 2809 "Об утверждении муниципальной программы "Развитие образования и воспитание" на 2015 - 2024 годы", Распоряжение Управления образования г.Сарапула  от 21.04.2014 г. № 3 "Об утверждении Положения о порядке обращения за компенсацией части платы, взымаемой с родителей"</t>
  </si>
  <si>
    <t>0.01.2016г.-31.12.2016г.; 18.02.2016г.-31.12.2016г.          21.04.2014 г.-  не установлено, 03.10.2014 г.-31.12.2024г.</t>
  </si>
  <si>
    <t>Постановление Администрации города Сарапула  от 03.10.2014 г. № 2809 "Об утверждении муниципальной программы "Развитие образования и воспитание" на 2015 - 2024 годы"</t>
  </si>
  <si>
    <t>0.01.2016г.-31.12.2016г.; 18.02.2016г.-31.12.2016г.          21.04.2014 г.-  не установлено; 03.10.2014 г.-31.12.2024г.</t>
  </si>
  <si>
    <t>Постановление Администрации города Сарапула от 18.10.2012 г. № 2970 «О реализации Закона Удмуртской Республики от 01 октября 2012 года № 50-РЗ «о наделении органов местного самоуправления отдельными государственными полномочиями Удмуртской Республике,  Постановление Администрации города Сарапула от 3 октября 2014 г. № 2813 "Об утверждении муниципальной программы "Городское хозяйство" на 2015 - 2024 гг.."</t>
  </si>
  <si>
    <t>08.05.2008 г. - не установлено  03.10.2014 г.-31.12.2024г.</t>
  </si>
  <si>
    <t>03.10.2014 г.-31.12.2024г.</t>
  </si>
  <si>
    <t>Постановление Администрации города Сарапула от 03.10.2014 г. № 2814 "Об утверждении муниципальной программы "Муниципальное управление" на 2015- 2024 годы"</t>
  </si>
  <si>
    <t>01.01.2013 - не  установлено    01.01.2015 г. -31.12.2024г.</t>
  </si>
  <si>
    <t>от 01.10.2014 г. - не установлено   03.10.2014 г. -31.12.2024 г.</t>
  </si>
  <si>
    <t>Постановление Администрации г.Сарапула "О реализации Закона Удмуртской Республики от 30 июня 2014 года № 40-РЗ", Постановление Администрации города Сарапула от 3 октября 2014 г. № 2813 "Об утверждении муниципальной программы "Городское хозяйство" на 2015 - 2024 гг.."</t>
  </si>
  <si>
    <t xml:space="preserve"> Устав МО "Город Сарапул" принят решением Сарапульской городской Думы от 16.06.2005г. № 12-605,  Решение Сарапульской городской  Думы от 28.06.2007 № 13-357 "Об утверждении Положения "Об управлении  культуры и молодежной политики г. Сарапула", Устав МБУК "Музей истории культуры среднего Прикамья"  утвержден приказом УкиМП от 16.11.11 г. № 99, Постановление Администрации  города Сарапула  от 03.10.2014 г. №  2811 "Об утверждении  муниципальной программы «Развитие культуры» на 2015-2024 гг.."</t>
  </si>
  <si>
    <t xml:space="preserve"> Устав МО "Город Сарапул" принят решением Сарапульской городской Думы от 16.06.2005г. № 12-605, Решение Сарапульской городской Думы от 13.11.2008г. № 14-575 "О внесении изменений в Положение "О Почетном гражданине города Сарапула"", Постановление Главы Администрации г. Сарапула от 04.06.2007г. № 1455 "Об утверждении Положения "Об оказании адресной социальной помощи гражданам города Сарапула находящимся в трудной жизненной ситуации",  Решение  Сарапульской городской Думы от 18.06.2009г.  № 9-646 Об утверждении Положения о пенсионном обеспечении муниципальных служащих муниципального образования "Город Сарапул", пенсионном обеспечении депутата Сарапульской городской Думы, осуществляющего свои полномочия на постоянной основе, об утверждении Правил обращения за пенсией за выслугу лет муниципальных служащих муниципального образования "Город Сарапул" , ее назначения и выплаты;   Постановление Администрации города Сарапула от 03.10.2014 г. № 2814 "Об утверждении муниципальной программы "Муниципальное управление" на 2015-2024 гг.. </t>
  </si>
  <si>
    <t>16.06.2005г. - не установлен;  13.11.2008г., не установлен,  04.06.2007г., не установлен  18.06.2009 г. - не установлен   01.01.2015г. - 31.12.2024г.    09.01.2014 - 31.12.2014 г.г.       12.08.2014  - 31.12.2014 гг..</t>
  </si>
  <si>
    <t>Соглашение  между Администрацией города Сарапула и Министерством строительства, жилищно-коммунального хозяйства и энергетики Удмуртской Республики  от 22.05.2019 г. №27-м/2 "О предоставлении субсидии из бюджета УР  бюджету муниципального образования в УР на реализацию мероприятий в области поддержки и развития коммунального хозяйства в УР, направленных на повышение надёжности, устойчивости и экономичности жилищно-коммунального хозяйства в УР "</t>
  </si>
  <si>
    <t>22.05.2019 г.-31.12.2019 г.</t>
  </si>
  <si>
    <t>Постановление Правительства УР от 19.10.2009 г. № 300 "Об  утверждении республиканской целевой программы "Развитие автомобильных дорог в УР (2010-2027 годы)", Соглашение Министерства транспорта и дорожного хозяйства УР от 15.10.2019г.  № 1 "О предоставлении субсидии из бюджета УР бюджету муниципального образования "Город Сарапул", Соглашение Министерства строительства, ЖКХ и энергетики УР от 22.03.19 г.   № 94740000-1-2019-001 "О предоставлении субсидии из бюджета  субъекта РФ местному бюджету"</t>
  </si>
  <si>
    <t xml:space="preserve">19.10.2009 г. - не установлено,                    15.10.2019 г.- 31.12.2019  г., 22.02.2019 г. -31.12.2019 г.                                 </t>
  </si>
  <si>
    <t>Соглашение Министерства строительства, ЖКХ и энергетики УР от 12.03.19 г.   № 94740000-1-2019-002 "О предоставлении субсидии из бюджета  субъекта РФ местному бюджету"</t>
  </si>
  <si>
    <t>12.03.2019 г.-31.12.2019 г.</t>
  </si>
  <si>
    <t>Постановление Администрации города Сарапула от 26.06.2017 г. № 1594 "Об утверждении Порядка предоставления субсидий юридическим лицам и индивидуальным предпринимателям, осуществляющим перевозки пассажиров автомобильным транспортом общего пользования на муниципальных маршрутах регулярных перевозок на территории города Сарапула, в целях возмещения затрат, связанных с оказанием мер социальной поддержки по проезду на транспорте общего пользования пенсионерам, проживающим в городе Сарапуле, получающим трудовую пенсию по старости и не имеющим мер социальной поддержки из федерального бюджета и бюджета УР</t>
  </si>
  <si>
    <t xml:space="preserve">  26.07.2017г. - не установлен</t>
  </si>
  <si>
    <t>Постановление Правительства УР от 16.10.2015 г. № 485</t>
  </si>
  <si>
    <t>16.10.2015 г.- не установлено</t>
  </si>
  <si>
    <t xml:space="preserve">Постановление Правительства УР от 06.07.2013 г. № 326 "Об утверждении государственной программы УР "Культура Удмуртии", "Соглашение от 18.03.2019 г. № 94740000-1-2019-007 "О комплектованию библиотечного фонда муниципальных библиотек" </t>
  </si>
  <si>
    <t>06.07.2015 г. - не установлено    18.03.2019 г.-31.12.2019 г.</t>
  </si>
  <si>
    <t>Соглашение  № 94740000-1-2019-006 от 15.03.2019 г. "О предоставлении субсидий из бюджета УР бюджету МО "Город Сарапул" на поддержку творческой деятельности муниципальных театров в населенных пунктах численностью до 300 тыс. руб."</t>
  </si>
  <si>
    <t>15.03.2019 г. -31.12.2019 г.</t>
  </si>
  <si>
    <t>0709</t>
  </si>
  <si>
    <t xml:space="preserve">Соглашение  между Администрацией города Сарапула с Министерством строительства, жилищно-коммунального хозяйства и энергетики Удмуртской Республики от 30.05.2019 г. № 05-02/17/28 "О предоставлении субсидии   бюджету муниципального образования в УР", Соглашение с Министерством  строительсва,  ЖКХ и энергетики  Удмуртской Республики  от 26.03.2019 г. № 94740000-1-2019-001 "О предоставлении субсидии из бюджета субъекта РФ   местному бюджету" </t>
  </si>
  <si>
    <t xml:space="preserve">30.05.2019 г. -31.12.2019 г.       26.03.2019 г. -31.12.2019 г.  </t>
  </si>
  <si>
    <t>Соглашение с Министерством строительства, ЖКХ и энергетики УР от 21.06.2019 г. № 6 ГР "О  предоставлении субсидии из бюджета УР бюджету МО в УР на реализацию мероприятий в области поддержки и развития коммунального хозяйства УР"</t>
  </si>
  <si>
    <t>21.06.2019г.-31.12.2019 г.</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</si>
  <si>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 2813 "Об утверждении муниципальной программы "Городское хозяйство" на 2015-2024 г.г."</t>
  </si>
  <si>
    <t>16.06.2005 г. - не установлено,      03.10.2014г.-31.12.2024 г.</t>
  </si>
  <si>
    <t>Соглашение от 30.05.2019 г. № 04-44/154 "О предоставлении субсидии из бюджета УР бюджету муниципального образования в УР"</t>
  </si>
  <si>
    <t>30.05.2019 г.-31.12.2019 г.</t>
  </si>
  <si>
    <t xml:space="preserve">абз. гл3,  ст17,  п. 8,  пп. 8.2 
</t>
  </si>
  <si>
    <t>07.11.2013г.-31.12..2020 г.     30.05.2019 г.-31.12.2019 г.</t>
  </si>
  <si>
    <t>Постановление Администрации города Сарапула от 03.10.2014 г. № 2806 "Об утверждении муниципальной программы   "Энергосбережение и повышение энергетической эффективности" на 2015-2024 годы""""</t>
  </si>
  <si>
    <t>03.10.2014 г. - 31.12.2024 г.</t>
  </si>
  <si>
    <t xml:space="preserve"> 0114, 0801, 0804</t>
  </si>
  <si>
    <t>Постановление Правительства УР от 07.11.2013 г. № 498 "Об утверждении государственной программы  УР"Энергосбережение и повышение энергетической эффективности в УР на 2014-2020 г.г.", Соглашение между Администрацией города Сарапула с Министерством строительства, ЖКХ  и энергетики УР от 30.05.2019 г. № 05-02/17-28 "Соглашение о предоставлении субсидии из бюджета УР бюджету МО в УР"</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</si>
</sst>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_ ;[Red]\-0.00\ "/>
    <numFmt numFmtId="173" formatCode="0_ ;\-0\ "/>
    <numFmt numFmtId="174" formatCode="0.0"/>
    <numFmt numFmtId="175" formatCode="#,##0.0"/>
    <numFmt numFmtId="176" formatCode="[$-FC19]d\ mmmm\ yyyy\ &quot;г.&quot;"/>
    <numFmt numFmtId="177" formatCode="_-* #,##0.0_р_._-;\-* #,##0.0_р_._-;_-* &quot;-&quot;??_р_._-;_-@_-"/>
    <numFmt numFmtId="178" formatCode="_-* #,##0.0_р_._-;\-* #,##0.0_р_._-;_-* &quot;-&quot;?_р_._-;_-@_-"/>
    <numFmt numFmtId="179" formatCode="_-* #,##0_р_._-;\-* #,##0_р_._-;_-* &quot;-&quot;??_р_._-;_-@_-"/>
    <numFmt numFmtId="180" formatCode="_-* #,##0.000_р_._-;\-* #,##0.000_р_._-;_-* &quot;-&quot;??_р_.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2">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Arial"/>
      <family val="2"/>
    </font>
    <font>
      <sz val="10"/>
      <color indexed="9"/>
      <name val="Arial Cyr"/>
      <family val="0"/>
    </font>
    <font>
      <sz val="10"/>
      <name val="Times New Roman"/>
      <family val="1"/>
    </font>
    <font>
      <b/>
      <sz val="16"/>
      <name val="Arial"/>
      <family val="2"/>
    </font>
    <font>
      <b/>
      <sz val="14"/>
      <name val="Arial"/>
      <family val="2"/>
    </font>
    <font>
      <sz val="10"/>
      <name val="Arial"/>
      <family val="2"/>
    </font>
    <font>
      <sz val="10"/>
      <color indexed="8"/>
      <name val="Times New Roman"/>
      <family val="1"/>
    </font>
    <font>
      <i/>
      <sz val="10"/>
      <name val="Times New Roman"/>
      <family val="1"/>
    </font>
    <font>
      <b/>
      <sz val="10"/>
      <color indexed="8"/>
      <name val="Times New Roman"/>
      <family val="1"/>
    </font>
    <font>
      <b/>
      <sz val="10"/>
      <name val="Times New Roman"/>
      <family val="1"/>
    </font>
    <font>
      <sz val="10"/>
      <color indexed="8"/>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0"/>
      <color indexed="10"/>
      <name val="Times New Roman"/>
      <family val="1"/>
    </font>
    <font>
      <sz val="10"/>
      <color theme="1"/>
      <name val="Arial Cyr"/>
      <family val="2"/>
    </font>
    <font>
      <sz val="10"/>
      <color theme="0"/>
      <name val="Arial Cyr"/>
      <family val="2"/>
    </font>
    <font>
      <b/>
      <sz val="10"/>
      <color rgb="FF000000"/>
      <name val="Arial Cyr"/>
      <family val="0"/>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rgb="FFFF0000"/>
      <name val="Times New Roman"/>
      <family val="1"/>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theme="0"/>
        <bgColor indexed="64"/>
      </patternFill>
    </fill>
  </fills>
  <borders count="33">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vertical="top" wrapText="1"/>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2" applyNumberFormat="0" applyAlignment="0" applyProtection="0"/>
    <xf numFmtId="0" fontId="36" fillId="27" borderId="3" applyNumberFormat="0" applyAlignment="0" applyProtection="0"/>
    <xf numFmtId="0" fontId="37" fillId="27" borderId="2"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1" fillId="0" borderId="0">
      <alignment/>
      <protection/>
    </xf>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28">
    <xf numFmtId="0" fontId="0" fillId="0" borderId="0" xfId="0" applyAlignment="1">
      <alignment/>
    </xf>
    <xf numFmtId="0" fontId="7" fillId="33" borderId="0" xfId="0" applyFont="1" applyFill="1" applyAlignment="1">
      <alignment/>
    </xf>
    <xf numFmtId="0" fontId="6" fillId="33" borderId="0" xfId="0" applyFont="1" applyFill="1" applyAlignment="1">
      <alignment horizontal="center" vertical="top"/>
    </xf>
    <xf numFmtId="0" fontId="6" fillId="33" borderId="0" xfId="0" applyFont="1" applyFill="1" applyAlignment="1">
      <alignment vertical="top"/>
    </xf>
    <xf numFmtId="0" fontId="7" fillId="33" borderId="11" xfId="0" applyFont="1" applyFill="1" applyBorder="1" applyAlignment="1">
      <alignment/>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7" fillId="33" borderId="11" xfId="0" applyFont="1" applyFill="1" applyBorder="1" applyAlignment="1">
      <alignment shrinkToFit="1"/>
    </xf>
    <xf numFmtId="0" fontId="8" fillId="34" borderId="14" xfId="0" applyFont="1" applyFill="1" applyBorder="1" applyAlignment="1">
      <alignment horizontal="center" wrapText="1"/>
    </xf>
    <xf numFmtId="0" fontId="8" fillId="34" borderId="15" xfId="0" applyFont="1" applyFill="1" applyBorder="1" applyAlignment="1">
      <alignment horizontal="center" vertical="top" wrapText="1"/>
    </xf>
    <xf numFmtId="0" fontId="8" fillId="34" borderId="13" xfId="0" applyFont="1" applyFill="1" applyBorder="1" applyAlignment="1">
      <alignment horizontal="center" vertical="center" wrapText="1"/>
    </xf>
    <xf numFmtId="0" fontId="0" fillId="34" borderId="0" xfId="0" applyFill="1" applyAlignment="1">
      <alignment/>
    </xf>
    <xf numFmtId="0" fontId="6" fillId="34" borderId="0" xfId="0" applyFont="1" applyFill="1" applyAlignment="1">
      <alignment vertical="top"/>
    </xf>
    <xf numFmtId="0" fontId="7" fillId="34" borderId="11" xfId="0" applyFont="1" applyFill="1" applyBorder="1" applyAlignment="1">
      <alignment shrinkToFit="1"/>
    </xf>
    <xf numFmtId="174" fontId="0" fillId="34" borderId="16" xfId="0" applyNumberFormat="1" applyFont="1" applyFill="1" applyBorder="1" applyAlignment="1">
      <alignment vertical="top" shrinkToFit="1"/>
    </xf>
    <xf numFmtId="0" fontId="12" fillId="35" borderId="17" xfId="0" applyNumberFormat="1" applyFont="1" applyFill="1" applyBorder="1" applyAlignment="1" applyProtection="1">
      <alignment horizontal="right" vertical="center" wrapText="1" shrinkToFit="1"/>
      <protection locked="0"/>
    </xf>
    <xf numFmtId="0" fontId="12" fillId="35" borderId="18" xfId="0" applyNumberFormat="1" applyFont="1" applyFill="1" applyBorder="1" applyAlignment="1" applyProtection="1">
      <alignment horizontal="right" vertical="center" wrapText="1" shrinkToFit="1"/>
      <protection locked="0"/>
    </xf>
    <xf numFmtId="0" fontId="8" fillId="33" borderId="13" xfId="0" applyNumberFormat="1" applyFont="1" applyFill="1" applyBorder="1" applyAlignment="1">
      <alignment horizontal="center" vertical="top" wrapText="1"/>
    </xf>
    <xf numFmtId="0" fontId="8" fillId="33" borderId="13" xfId="0" applyNumberFormat="1" applyFont="1" applyFill="1" applyBorder="1" applyAlignment="1">
      <alignment horizontal="left" vertical="top" wrapText="1"/>
    </xf>
    <xf numFmtId="0" fontId="8" fillId="33" borderId="13" xfId="0" applyNumberFormat="1" applyFont="1" applyFill="1" applyBorder="1" applyAlignment="1">
      <alignment horizontal="center" vertical="top" shrinkToFit="1"/>
    </xf>
    <xf numFmtId="49" fontId="8" fillId="33" borderId="13" xfId="0" applyNumberFormat="1" applyFont="1" applyFill="1" applyBorder="1" applyAlignment="1">
      <alignment horizontal="center" vertical="top" wrapText="1" shrinkToFit="1"/>
    </xf>
    <xf numFmtId="0" fontId="8" fillId="33" borderId="13" xfId="0" applyNumberFormat="1" applyFont="1" applyFill="1" applyBorder="1" applyAlignment="1">
      <alignment horizontal="left" vertical="top" shrinkToFit="1"/>
    </xf>
    <xf numFmtId="174" fontId="8" fillId="34" borderId="13" xfId="0" applyNumberFormat="1" applyFont="1" applyFill="1" applyBorder="1" applyAlignment="1">
      <alignment vertical="top" shrinkToFit="1"/>
    </xf>
    <xf numFmtId="174" fontId="8" fillId="33" borderId="13" xfId="0" applyNumberFormat="1" applyFont="1" applyFill="1" applyBorder="1" applyAlignment="1">
      <alignment vertical="top" shrinkToFit="1"/>
    </xf>
    <xf numFmtId="0" fontId="8" fillId="33" borderId="13" xfId="0" applyNumberFormat="1" applyFont="1" applyFill="1" applyBorder="1" applyAlignment="1">
      <alignment horizontal="left" vertical="top" wrapText="1" shrinkToFit="1"/>
    </xf>
    <xf numFmtId="0" fontId="12" fillId="35" borderId="18" xfId="0" applyNumberFormat="1" applyFont="1" applyFill="1" applyBorder="1" applyAlignment="1" applyProtection="1">
      <alignment horizontal="left" vertical="center" wrapText="1" shrinkToFit="1"/>
      <protection locked="0"/>
    </xf>
    <xf numFmtId="0" fontId="12" fillId="35" borderId="18" xfId="0" applyNumberFormat="1" applyFont="1" applyFill="1" applyBorder="1" applyAlignment="1" applyProtection="1">
      <alignment horizontal="left" vertical="top" wrapText="1" shrinkToFit="1"/>
      <protection locked="0"/>
    </xf>
    <xf numFmtId="0" fontId="13" fillId="33" borderId="13" xfId="0" applyNumberFormat="1" applyFont="1" applyFill="1" applyBorder="1" applyAlignment="1">
      <alignment horizontal="left" vertical="top" shrinkToFit="1"/>
    </xf>
    <xf numFmtId="0" fontId="8" fillId="35" borderId="18" xfId="0" applyNumberFormat="1" applyFont="1" applyFill="1" applyBorder="1" applyAlignment="1" applyProtection="1">
      <alignment horizontal="left" vertical="top" wrapText="1" shrinkToFit="1"/>
      <protection locked="0"/>
    </xf>
    <xf numFmtId="0" fontId="8" fillId="35" borderId="18" xfId="0" applyNumberFormat="1" applyFont="1" applyFill="1" applyBorder="1" applyAlignment="1" applyProtection="1">
      <alignment horizontal="right" vertical="center" wrapText="1" shrinkToFit="1"/>
      <protection locked="0"/>
    </xf>
    <xf numFmtId="0" fontId="8" fillId="34" borderId="13"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shrinkToFit="1"/>
    </xf>
    <xf numFmtId="0" fontId="8" fillId="34" borderId="13" xfId="0" applyFont="1" applyFill="1" applyBorder="1" applyAlignment="1">
      <alignment vertical="top"/>
    </xf>
    <xf numFmtId="0" fontId="8" fillId="34" borderId="13" xfId="0" applyNumberFormat="1" applyFont="1" applyFill="1" applyBorder="1" applyAlignment="1">
      <alignment horizontal="center" vertical="top" wrapText="1"/>
    </xf>
    <xf numFmtId="0" fontId="8" fillId="34" borderId="13" xfId="0" applyNumberFormat="1" applyFont="1" applyFill="1" applyBorder="1" applyAlignment="1">
      <alignment horizontal="center" vertical="top" shrinkToFit="1"/>
    </xf>
    <xf numFmtId="49" fontId="8" fillId="34" borderId="13" xfId="0" applyNumberFormat="1" applyFont="1" applyFill="1" applyBorder="1" applyAlignment="1">
      <alignment horizontal="center" vertical="top" wrapText="1" shrinkToFit="1"/>
    </xf>
    <xf numFmtId="0" fontId="8" fillId="34" borderId="13" xfId="0" applyNumberFormat="1" applyFont="1" applyFill="1" applyBorder="1" applyAlignment="1">
      <alignment horizontal="left" vertical="top" wrapText="1" shrinkToFit="1"/>
    </xf>
    <xf numFmtId="14" fontId="8" fillId="33" borderId="13" xfId="0" applyNumberFormat="1" applyFont="1" applyFill="1" applyBorder="1" applyAlignment="1">
      <alignment horizontal="left" vertical="top" wrapText="1" shrinkToFit="1"/>
    </xf>
    <xf numFmtId="0" fontId="12" fillId="35" borderId="17" xfId="0" applyNumberFormat="1" applyFont="1" applyFill="1" applyBorder="1" applyAlignment="1" applyProtection="1">
      <alignment horizontal="left" vertical="top" wrapText="1" shrinkToFit="1"/>
      <protection locked="0"/>
    </xf>
    <xf numFmtId="0" fontId="12" fillId="35" borderId="13" xfId="0" applyNumberFormat="1" applyFont="1" applyFill="1" applyBorder="1" applyAlignment="1" applyProtection="1">
      <alignment horizontal="left" vertical="top" wrapText="1" shrinkToFit="1"/>
      <protection locked="0"/>
    </xf>
    <xf numFmtId="0" fontId="12" fillId="35" borderId="13" xfId="0" applyNumberFormat="1" applyFont="1" applyFill="1" applyBorder="1" applyAlignment="1" applyProtection="1">
      <alignment horizontal="right" vertical="center" wrapText="1" shrinkToFit="1"/>
      <protection locked="0"/>
    </xf>
    <xf numFmtId="0" fontId="14" fillId="35" borderId="18" xfId="0" applyNumberFormat="1" applyFont="1" applyFill="1" applyBorder="1" applyAlignment="1" applyProtection="1">
      <alignment horizontal="center" vertical="center" wrapText="1" shrinkToFit="1"/>
      <protection locked="0"/>
    </xf>
    <xf numFmtId="174" fontId="12" fillId="35" borderId="18" xfId="0" applyNumberFormat="1" applyFont="1" applyFill="1" applyBorder="1" applyAlignment="1" applyProtection="1">
      <alignment horizontal="right" vertical="top" wrapText="1" shrinkToFit="1"/>
      <protection locked="0"/>
    </xf>
    <xf numFmtId="174" fontId="12" fillId="35" borderId="17" xfId="0" applyNumberFormat="1" applyFont="1" applyFill="1" applyBorder="1" applyAlignment="1" applyProtection="1">
      <alignment horizontal="right" vertical="top" wrapText="1" shrinkToFit="1"/>
      <protection locked="0"/>
    </xf>
    <xf numFmtId="0" fontId="12" fillId="35" borderId="17" xfId="0" applyNumberFormat="1" applyFont="1" applyFill="1" applyBorder="1" applyAlignment="1" applyProtection="1">
      <alignment horizontal="left" vertical="center" wrapText="1" shrinkToFit="1"/>
      <protection locked="0"/>
    </xf>
    <xf numFmtId="0" fontId="12" fillId="35" borderId="17" xfId="0" applyNumberFormat="1" applyFont="1" applyFill="1" applyBorder="1" applyAlignment="1" applyProtection="1">
      <alignment horizontal="center" vertical="center" wrapText="1" shrinkToFit="1"/>
      <protection locked="0"/>
    </xf>
    <xf numFmtId="0" fontId="8" fillId="35" borderId="18" xfId="0" applyNumberFormat="1" applyFont="1" applyFill="1" applyBorder="1" applyAlignment="1" applyProtection="1">
      <alignment horizontal="left" vertical="center" wrapText="1" shrinkToFit="1"/>
      <protection locked="0"/>
    </xf>
    <xf numFmtId="0" fontId="8" fillId="35" borderId="18" xfId="0" applyNumberFormat="1" applyFont="1" applyFill="1" applyBorder="1" applyAlignment="1" applyProtection="1">
      <alignment horizontal="center" vertical="center" wrapText="1" shrinkToFit="1"/>
      <protection locked="0"/>
    </xf>
    <xf numFmtId="174" fontId="8" fillId="34" borderId="15" xfId="0" applyNumberFormat="1" applyFont="1" applyFill="1" applyBorder="1" applyAlignment="1">
      <alignment vertical="top" shrinkToFit="1"/>
    </xf>
    <xf numFmtId="174" fontId="8" fillId="34" borderId="13" xfId="0" applyNumberFormat="1" applyFont="1" applyFill="1" applyBorder="1" applyAlignment="1">
      <alignment vertical="top"/>
    </xf>
    <xf numFmtId="0" fontId="15" fillId="35" borderId="18" xfId="0" applyNumberFormat="1" applyFont="1" applyFill="1" applyBorder="1" applyAlignment="1" applyProtection="1">
      <alignment horizontal="center" vertical="center" wrapText="1" shrinkToFit="1"/>
      <protection locked="0"/>
    </xf>
    <xf numFmtId="0" fontId="50" fillId="34" borderId="15" xfId="0" applyNumberFormat="1" applyFont="1" applyFill="1" applyBorder="1" applyAlignment="1">
      <alignment horizontal="left" vertical="top" shrinkToFit="1"/>
    </xf>
    <xf numFmtId="174" fontId="8" fillId="34" borderId="14" xfId="0" applyNumberFormat="1" applyFont="1" applyFill="1" applyBorder="1" applyAlignment="1">
      <alignment vertical="top" shrinkToFit="1"/>
    </xf>
    <xf numFmtId="174" fontId="8" fillId="34" borderId="13" xfId="0" applyNumberFormat="1" applyFont="1" applyFill="1" applyBorder="1" applyAlignment="1">
      <alignment/>
    </xf>
    <xf numFmtId="174" fontId="8" fillId="34" borderId="13" xfId="0" applyNumberFormat="1" applyFont="1" applyFill="1" applyBorder="1" applyAlignment="1">
      <alignment/>
    </xf>
    <xf numFmtId="0" fontId="8" fillId="34" borderId="13" xfId="0" applyFont="1" applyFill="1" applyBorder="1" applyAlignment="1">
      <alignment/>
    </xf>
    <xf numFmtId="174" fontId="8" fillId="34" borderId="13" xfId="0" applyNumberFormat="1" applyFont="1" applyFill="1" applyBorder="1" applyAlignment="1">
      <alignment shrinkToFit="1"/>
    </xf>
    <xf numFmtId="0" fontId="12" fillId="35" borderId="18" xfId="0" applyNumberFormat="1" applyFont="1" applyFill="1" applyBorder="1" applyAlignment="1" applyProtection="1">
      <alignment horizontal="center" vertical="center" wrapText="1" shrinkToFit="1"/>
      <protection locked="0"/>
    </xf>
    <xf numFmtId="0" fontId="12" fillId="35" borderId="14" xfId="0" applyNumberFormat="1" applyFont="1" applyFill="1" applyBorder="1" applyAlignment="1" applyProtection="1">
      <alignment horizontal="left" vertical="center" wrapText="1" shrinkToFit="1"/>
      <protection locked="0"/>
    </xf>
    <xf numFmtId="0" fontId="14" fillId="35" borderId="13" xfId="0" applyNumberFormat="1" applyFont="1" applyFill="1" applyBorder="1" applyAlignment="1" applyProtection="1">
      <alignment horizontal="center" vertical="center" wrapText="1" shrinkToFit="1"/>
      <protection locked="0"/>
    </xf>
    <xf numFmtId="0" fontId="14" fillId="35" borderId="12" xfId="0" applyNumberFormat="1" applyFont="1" applyFill="1" applyBorder="1" applyAlignment="1" applyProtection="1">
      <alignment horizontal="center" vertical="center" wrapText="1" shrinkToFit="1"/>
      <protection locked="0"/>
    </xf>
    <xf numFmtId="174" fontId="50" fillId="34" borderId="13" xfId="0" applyNumberFormat="1" applyFont="1" applyFill="1" applyBorder="1" applyAlignment="1">
      <alignment vertical="top" shrinkToFit="1"/>
    </xf>
    <xf numFmtId="177" fontId="8" fillId="34" borderId="13" xfId="62" applyNumberFormat="1" applyFont="1" applyFill="1" applyBorder="1" applyAlignment="1">
      <alignment vertical="top" shrinkToFit="1"/>
    </xf>
    <xf numFmtId="14" fontId="12" fillId="35" borderId="13" xfId="0" applyNumberFormat="1" applyFont="1" applyFill="1" applyBorder="1" applyAlignment="1" applyProtection="1">
      <alignment horizontal="left" vertical="top" wrapText="1" shrinkToFit="1"/>
      <protection locked="0"/>
    </xf>
    <xf numFmtId="14" fontId="12" fillId="35" borderId="19" xfId="0" applyNumberFormat="1" applyFont="1" applyFill="1" applyBorder="1" applyAlignment="1" applyProtection="1">
      <alignment horizontal="left" vertical="top" wrapText="1" shrinkToFit="1"/>
      <protection locked="0"/>
    </xf>
    <xf numFmtId="0" fontId="12" fillId="35" borderId="19" xfId="0" applyNumberFormat="1" applyFont="1" applyFill="1" applyBorder="1" applyAlignment="1" applyProtection="1">
      <alignment horizontal="left" vertical="top" wrapText="1" shrinkToFit="1"/>
      <protection locked="0"/>
    </xf>
    <xf numFmtId="14" fontId="12" fillId="35" borderId="18" xfId="0" applyNumberFormat="1" applyFont="1" applyFill="1" applyBorder="1" applyAlignment="1" applyProtection="1">
      <alignment horizontal="left" vertical="top" wrapText="1" shrinkToFit="1"/>
      <protection locked="0"/>
    </xf>
    <xf numFmtId="0" fontId="8" fillId="34" borderId="18" xfId="54" applyFont="1" applyFill="1" applyBorder="1" applyAlignment="1" applyProtection="1">
      <alignment horizontal="left" vertical="top" wrapText="1"/>
      <protection locked="0"/>
    </xf>
    <xf numFmtId="0" fontId="50" fillId="35" borderId="13" xfId="0" applyNumberFormat="1" applyFont="1" applyFill="1" applyBorder="1" applyAlignment="1" applyProtection="1">
      <alignment horizontal="left" vertical="top" wrapText="1" shrinkToFit="1"/>
      <protection locked="0"/>
    </xf>
    <xf numFmtId="174" fontId="8" fillId="34" borderId="13" xfId="0" applyNumberFormat="1" applyFont="1" applyFill="1" applyBorder="1" applyAlignment="1">
      <alignment horizontal="left" vertical="top" wrapText="1" shrinkToFit="1"/>
    </xf>
    <xf numFmtId="14" fontId="12" fillId="35" borderId="17" xfId="0" applyNumberFormat="1" applyFont="1" applyFill="1" applyBorder="1" applyAlignment="1" applyProtection="1">
      <alignment horizontal="left" vertical="top" wrapText="1" shrinkToFit="1"/>
      <protection locked="0"/>
    </xf>
    <xf numFmtId="0" fontId="12" fillId="35" borderId="20" xfId="0" applyNumberFormat="1" applyFont="1" applyFill="1" applyBorder="1" applyAlignment="1" applyProtection="1">
      <alignment horizontal="left" vertical="top" wrapText="1" shrinkToFit="1"/>
      <protection locked="0"/>
    </xf>
    <xf numFmtId="14" fontId="12" fillId="35" borderId="20" xfId="0" applyNumberFormat="1" applyFont="1" applyFill="1" applyBorder="1" applyAlignment="1" applyProtection="1">
      <alignment horizontal="left" vertical="top" wrapText="1" shrinkToFit="1"/>
      <protection locked="0"/>
    </xf>
    <xf numFmtId="0" fontId="12" fillId="35" borderId="21" xfId="0" applyNumberFormat="1" applyFont="1" applyFill="1" applyBorder="1" applyAlignment="1" applyProtection="1">
      <alignment horizontal="left" vertical="top" wrapText="1" shrinkToFit="1"/>
      <protection locked="0"/>
    </xf>
    <xf numFmtId="14" fontId="12" fillId="35" borderId="22" xfId="0" applyNumberFormat="1" applyFont="1" applyFill="1" applyBorder="1" applyAlignment="1" applyProtection="1">
      <alignment horizontal="left" vertical="top" wrapText="1" shrinkToFit="1"/>
      <protection locked="0"/>
    </xf>
    <xf numFmtId="0" fontId="12" fillId="35" borderId="12" xfId="0" applyNumberFormat="1" applyFont="1" applyFill="1" applyBorder="1" applyAlignment="1" applyProtection="1">
      <alignment horizontal="left" vertical="top" wrapText="1" shrinkToFit="1"/>
      <protection locked="0"/>
    </xf>
    <xf numFmtId="0" fontId="12" fillId="35" borderId="15" xfId="0" applyNumberFormat="1" applyFont="1" applyFill="1" applyBorder="1" applyAlignment="1" applyProtection="1">
      <alignment horizontal="left" vertical="top" wrapText="1" shrinkToFit="1"/>
      <protection locked="0"/>
    </xf>
    <xf numFmtId="0" fontId="8" fillId="34" borderId="13" xfId="0" applyFont="1" applyFill="1" applyBorder="1" applyAlignment="1">
      <alignment horizontal="left" vertical="top" wrapText="1"/>
    </xf>
    <xf numFmtId="0" fontId="50" fillId="35" borderId="18" xfId="0" applyNumberFormat="1" applyFont="1" applyFill="1" applyBorder="1" applyAlignment="1" applyProtection="1">
      <alignment horizontal="left" vertical="top" wrapText="1" shrinkToFit="1"/>
      <protection locked="0"/>
    </xf>
    <xf numFmtId="0" fontId="8" fillId="35" borderId="17" xfId="0" applyNumberFormat="1" applyFont="1" applyFill="1" applyBorder="1" applyAlignment="1" applyProtection="1">
      <alignment horizontal="left" vertical="top" wrapText="1" shrinkToFit="1"/>
      <protection locked="0"/>
    </xf>
    <xf numFmtId="174" fontId="8" fillId="34" borderId="0" xfId="0" applyNumberFormat="1" applyFont="1" applyFill="1" applyBorder="1" applyAlignment="1">
      <alignment horizontal="left" vertical="top" wrapText="1" shrinkToFit="1"/>
    </xf>
    <xf numFmtId="0" fontId="12" fillId="35" borderId="0" xfId="0" applyNumberFormat="1" applyFont="1" applyFill="1" applyBorder="1" applyAlignment="1" applyProtection="1">
      <alignment horizontal="left" vertical="top" wrapText="1" shrinkToFit="1"/>
      <protection locked="0"/>
    </xf>
    <xf numFmtId="0" fontId="8" fillId="34" borderId="13" xfId="0" applyFont="1" applyFill="1" applyBorder="1" applyAlignment="1">
      <alignment horizontal="justify" vertical="center" wrapText="1"/>
    </xf>
    <xf numFmtId="0" fontId="8" fillId="34" borderId="0" xfId="0" applyNumberFormat="1" applyFont="1" applyFill="1" applyBorder="1" applyAlignment="1">
      <alignment horizontal="left" vertical="top" shrinkToFit="1"/>
    </xf>
    <xf numFmtId="0" fontId="8" fillId="0" borderId="0" xfId="0" applyFont="1" applyAlignment="1">
      <alignment vertical="top" wrapText="1"/>
    </xf>
    <xf numFmtId="0" fontId="12" fillId="35" borderId="23" xfId="0" applyNumberFormat="1" applyFont="1" applyFill="1" applyBorder="1" applyAlignment="1" applyProtection="1">
      <alignment horizontal="left" vertical="top" wrapText="1" shrinkToFit="1"/>
      <protection locked="0"/>
    </xf>
    <xf numFmtId="0" fontId="14" fillId="35" borderId="24" xfId="0" applyNumberFormat="1" applyFont="1" applyFill="1" applyBorder="1" applyAlignment="1" applyProtection="1">
      <alignment horizontal="center" vertical="center" wrapText="1" shrinkToFit="1"/>
      <protection locked="0"/>
    </xf>
    <xf numFmtId="0" fontId="12" fillId="35" borderId="19" xfId="0" applyNumberFormat="1" applyFont="1" applyFill="1" applyBorder="1" applyAlignment="1" applyProtection="1">
      <alignment horizontal="left" vertical="center" wrapText="1" shrinkToFit="1"/>
      <protection locked="0"/>
    </xf>
    <xf numFmtId="0" fontId="8" fillId="35" borderId="0" xfId="0" applyNumberFormat="1" applyFont="1" applyFill="1" applyBorder="1" applyAlignment="1" applyProtection="1">
      <alignment horizontal="left" vertical="top" wrapText="1" shrinkToFit="1"/>
      <protection locked="0"/>
    </xf>
    <xf numFmtId="14" fontId="0" fillId="0" borderId="0" xfId="0" applyNumberFormat="1" applyAlignment="1">
      <alignment/>
    </xf>
    <xf numFmtId="0" fontId="12" fillId="35" borderId="0" xfId="0" applyNumberFormat="1" applyFont="1" applyFill="1" applyBorder="1" applyAlignment="1" applyProtection="1">
      <alignment horizontal="right" vertical="center" wrapText="1" shrinkToFit="1"/>
      <protection locked="0"/>
    </xf>
    <xf numFmtId="0" fontId="12" fillId="35" borderId="18" xfId="0" applyNumberFormat="1" applyFont="1" applyFill="1" applyBorder="1" applyAlignment="1" applyProtection="1">
      <alignment vertical="top" wrapText="1" shrinkToFit="1"/>
      <protection locked="0"/>
    </xf>
    <xf numFmtId="49" fontId="50" fillId="34" borderId="13" xfId="0" applyNumberFormat="1" applyFont="1" applyFill="1" applyBorder="1" applyAlignment="1">
      <alignment horizontal="center" vertical="top" wrapText="1" shrinkToFit="1"/>
    </xf>
    <xf numFmtId="14" fontId="50" fillId="35" borderId="18" xfId="0" applyNumberFormat="1" applyFont="1" applyFill="1" applyBorder="1" applyAlignment="1" applyProtection="1">
      <alignment horizontal="left" vertical="top" wrapText="1" shrinkToFit="1"/>
      <protection locked="0"/>
    </xf>
    <xf numFmtId="0" fontId="0" fillId="34" borderId="13" xfId="0" applyFill="1" applyBorder="1" applyAlignment="1">
      <alignment/>
    </xf>
    <xf numFmtId="0" fontId="8" fillId="34" borderId="18" xfId="0" applyNumberFormat="1" applyFont="1" applyFill="1" applyBorder="1" applyAlignment="1" applyProtection="1">
      <alignment horizontal="left" vertical="top" wrapText="1" shrinkToFit="1"/>
      <protection locked="0"/>
    </xf>
    <xf numFmtId="0" fontId="8" fillId="34" borderId="18" xfId="0" applyNumberFormat="1" applyFont="1" applyFill="1" applyBorder="1" applyAlignment="1" applyProtection="1">
      <alignment horizontal="center" vertical="center" wrapText="1" shrinkToFit="1"/>
      <protection locked="0"/>
    </xf>
    <xf numFmtId="0" fontId="8" fillId="35" borderId="20" xfId="0" applyNumberFormat="1" applyFont="1" applyFill="1" applyBorder="1" applyAlignment="1" applyProtection="1">
      <alignment horizontal="left" vertical="top" wrapText="1" shrinkToFit="1"/>
      <protection locked="0"/>
    </xf>
    <xf numFmtId="0" fontId="0" fillId="34" borderId="0" xfId="0" applyFill="1" applyBorder="1" applyAlignment="1">
      <alignment/>
    </xf>
    <xf numFmtId="0" fontId="8" fillId="34" borderId="0" xfId="0" applyFont="1" applyFill="1" applyAlignment="1">
      <alignment horizontal="left" vertical="top" wrapText="1"/>
    </xf>
    <xf numFmtId="0" fontId="50" fillId="34" borderId="13" xfId="0" applyNumberFormat="1" applyFont="1" applyFill="1" applyBorder="1" applyAlignment="1">
      <alignment horizontal="left" vertical="top" shrinkToFit="1"/>
    </xf>
    <xf numFmtId="0" fontId="50" fillId="34" borderId="13" xfId="0" applyNumberFormat="1" applyFont="1" applyFill="1" applyBorder="1" applyAlignment="1">
      <alignment horizontal="center" vertical="top" shrinkToFit="1"/>
    </xf>
    <xf numFmtId="0" fontId="50" fillId="34" borderId="14" xfId="0" applyNumberFormat="1" applyFont="1" applyFill="1" applyBorder="1" applyAlignment="1">
      <alignment horizontal="left" vertical="top" shrinkToFit="1"/>
    </xf>
    <xf numFmtId="49" fontId="8" fillId="34" borderId="13" xfId="0" applyNumberFormat="1" applyFont="1" applyFill="1" applyBorder="1" applyAlignment="1">
      <alignment horizontal="center" vertical="center" wrapText="1" shrinkToFit="1"/>
    </xf>
    <xf numFmtId="0" fontId="8" fillId="34" borderId="12" xfId="0" applyNumberFormat="1" applyFont="1" applyFill="1" applyBorder="1" applyAlignment="1">
      <alignment horizontal="left" vertical="top" wrapText="1" shrinkToFit="1"/>
    </xf>
    <xf numFmtId="0" fontId="0" fillId="34" borderId="0" xfId="0" applyFill="1" applyBorder="1" applyAlignment="1">
      <alignment vertical="top"/>
    </xf>
    <xf numFmtId="0" fontId="51" fillId="0" borderId="1" xfId="33" applyNumberFormat="1" applyFont="1" applyProtection="1">
      <alignment vertical="top" wrapText="1"/>
      <protection/>
    </xf>
    <xf numFmtId="0" fontId="9" fillId="33" borderId="0" xfId="0" applyFont="1" applyFill="1" applyAlignment="1">
      <alignment horizontal="center" vertical="center"/>
    </xf>
    <xf numFmtId="0" fontId="8" fillId="33" borderId="25"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3" borderId="0" xfId="0" applyFont="1" applyFill="1" applyAlignment="1">
      <alignment wrapText="1"/>
    </xf>
    <xf numFmtId="0" fontId="10" fillId="33" borderId="26" xfId="0" applyFont="1" applyFill="1" applyBorder="1" applyAlignment="1">
      <alignment horizontal="center" wrapText="1"/>
    </xf>
    <xf numFmtId="0" fontId="8" fillId="33" borderId="27"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4" borderId="25"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TMP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2"/>
  <sheetViews>
    <sheetView tabSelected="1" zoomScale="70" zoomScaleNormal="70"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G96" sqref="G96"/>
    </sheetView>
  </sheetViews>
  <sheetFormatPr defaultColWidth="9.00390625" defaultRowHeight="12.75"/>
  <cols>
    <col min="1" max="1" width="2.75390625" style="0" customWidth="1"/>
    <col min="3" max="3" width="23.00390625" style="0" customWidth="1"/>
    <col min="4" max="4" width="10.125" style="0" customWidth="1"/>
    <col min="5" max="5" width="10.875" style="0" customWidth="1"/>
    <col min="6" max="6" width="12.625" style="0" customWidth="1"/>
    <col min="7" max="7" width="13.125" style="0" customWidth="1"/>
    <col min="8" max="8" width="10.625" style="0" customWidth="1"/>
    <col min="9" max="9" width="14.00390625" style="0" customWidth="1"/>
    <col min="10" max="10" width="9.375" style="0" customWidth="1"/>
    <col min="11" max="11" width="10.75390625" style="0" customWidth="1"/>
    <col min="12" max="12" width="17.25390625" style="0" customWidth="1"/>
    <col min="13" max="13" width="11.25390625" style="0" customWidth="1"/>
    <col min="14" max="14" width="12.25390625" style="0" customWidth="1"/>
    <col min="15" max="15" width="14.875" style="11" customWidth="1"/>
    <col min="16" max="16" width="15.25390625" style="11" customWidth="1"/>
    <col min="17" max="17" width="15.875" style="11" customWidth="1"/>
    <col min="18" max="18" width="15.375" style="11" customWidth="1"/>
    <col min="19" max="19" width="16.00390625" style="11" customWidth="1"/>
    <col min="20" max="20" width="12.875" style="11" customWidth="1"/>
    <col min="21" max="21" width="5.375" style="0" hidden="1" customWidth="1"/>
    <col min="22" max="22" width="10.75390625" style="0" customWidth="1"/>
    <col min="23" max="23" width="10.625" style="0" customWidth="1"/>
  </cols>
  <sheetData>
    <row r="1" spans="1:21" ht="14.25" customHeight="1">
      <c r="A1" s="1"/>
      <c r="B1" s="2"/>
      <c r="C1" s="3"/>
      <c r="D1" s="3"/>
      <c r="E1" s="3"/>
      <c r="F1" s="3"/>
      <c r="G1" s="3"/>
      <c r="H1" s="3"/>
      <c r="I1" s="3"/>
      <c r="J1" s="3"/>
      <c r="K1" s="3"/>
      <c r="L1" s="3"/>
      <c r="M1" s="3"/>
      <c r="N1" s="3"/>
      <c r="O1" s="12"/>
      <c r="P1" s="112"/>
      <c r="Q1" s="112"/>
      <c r="R1" s="112"/>
      <c r="S1" s="112"/>
      <c r="T1" s="112"/>
      <c r="U1" s="112"/>
    </row>
    <row r="2" spans="1:21" ht="9.75" customHeight="1">
      <c r="A2" s="1"/>
      <c r="B2" s="2"/>
      <c r="C2" s="3"/>
      <c r="D2" s="3"/>
      <c r="E2" s="107"/>
      <c r="F2" s="107"/>
      <c r="G2" s="107"/>
      <c r="H2" s="107"/>
      <c r="I2" s="107"/>
      <c r="J2" s="107"/>
      <c r="K2" s="107"/>
      <c r="L2" s="107"/>
      <c r="M2" s="107"/>
      <c r="N2" s="107"/>
      <c r="O2" s="107"/>
      <c r="P2" s="112"/>
      <c r="Q2" s="112"/>
      <c r="R2" s="112"/>
      <c r="S2" s="112"/>
      <c r="T2" s="112"/>
      <c r="U2" s="112"/>
    </row>
    <row r="3" spans="1:21" ht="18">
      <c r="A3" s="1"/>
      <c r="B3" s="113" t="s">
        <v>383</v>
      </c>
      <c r="C3" s="113"/>
      <c r="D3" s="113"/>
      <c r="E3" s="113"/>
      <c r="F3" s="113"/>
      <c r="G3" s="113"/>
      <c r="H3" s="113"/>
      <c r="I3" s="113"/>
      <c r="J3" s="113"/>
      <c r="K3" s="113"/>
      <c r="L3" s="113"/>
      <c r="M3" s="113"/>
      <c r="N3" s="113"/>
      <c r="O3" s="113"/>
      <c r="P3" s="113"/>
      <c r="Q3" s="113"/>
      <c r="R3" s="113"/>
      <c r="S3" s="113"/>
      <c r="T3" s="113"/>
      <c r="U3" s="113"/>
    </row>
    <row r="4" spans="1:21" ht="12.75">
      <c r="A4" s="4"/>
      <c r="B4" s="114" t="s">
        <v>1</v>
      </c>
      <c r="C4" s="115"/>
      <c r="D4" s="116"/>
      <c r="E4" s="123" t="s">
        <v>2</v>
      </c>
      <c r="F4" s="126" t="s">
        <v>34</v>
      </c>
      <c r="G4" s="108"/>
      <c r="H4" s="108"/>
      <c r="I4" s="108"/>
      <c r="J4" s="108"/>
      <c r="K4" s="108"/>
      <c r="L4" s="108"/>
      <c r="M4" s="108"/>
      <c r="N4" s="109"/>
      <c r="O4" s="110" t="s">
        <v>3</v>
      </c>
      <c r="P4" s="127"/>
      <c r="Q4" s="127"/>
      <c r="R4" s="127"/>
      <c r="S4" s="127"/>
      <c r="T4" s="111"/>
      <c r="U4" s="123" t="s">
        <v>4</v>
      </c>
    </row>
    <row r="5" spans="1:21" ht="12.75">
      <c r="A5" s="4"/>
      <c r="B5" s="117"/>
      <c r="C5" s="118"/>
      <c r="D5" s="119"/>
      <c r="E5" s="124"/>
      <c r="F5" s="108" t="s">
        <v>35</v>
      </c>
      <c r="G5" s="108"/>
      <c r="H5" s="109"/>
      <c r="I5" s="108" t="s">
        <v>36</v>
      </c>
      <c r="J5" s="108"/>
      <c r="K5" s="109"/>
      <c r="L5" s="108" t="s">
        <v>37</v>
      </c>
      <c r="M5" s="108"/>
      <c r="N5" s="109"/>
      <c r="O5" s="110" t="s">
        <v>5</v>
      </c>
      <c r="P5" s="111"/>
      <c r="Q5" s="8" t="s">
        <v>6</v>
      </c>
      <c r="R5" s="8" t="s">
        <v>7</v>
      </c>
      <c r="S5" s="110" t="s">
        <v>8</v>
      </c>
      <c r="T5" s="111"/>
      <c r="U5" s="124"/>
    </row>
    <row r="6" spans="1:21" ht="98.25" customHeight="1">
      <c r="A6" s="4"/>
      <c r="B6" s="120"/>
      <c r="C6" s="121"/>
      <c r="D6" s="122"/>
      <c r="E6" s="125"/>
      <c r="F6" s="5" t="s">
        <v>9</v>
      </c>
      <c r="G6" s="6" t="s">
        <v>10</v>
      </c>
      <c r="H6" s="6" t="s">
        <v>11</v>
      </c>
      <c r="I6" s="6" t="s">
        <v>9</v>
      </c>
      <c r="J6" s="6" t="s">
        <v>10</v>
      </c>
      <c r="K6" s="6" t="s">
        <v>11</v>
      </c>
      <c r="L6" s="6" t="s">
        <v>9</v>
      </c>
      <c r="M6" s="6" t="s">
        <v>10</v>
      </c>
      <c r="N6" s="6" t="s">
        <v>11</v>
      </c>
      <c r="O6" s="10" t="s">
        <v>12</v>
      </c>
      <c r="P6" s="10" t="s">
        <v>13</v>
      </c>
      <c r="Q6" s="9" t="s">
        <v>14</v>
      </c>
      <c r="R6" s="9" t="s">
        <v>14</v>
      </c>
      <c r="S6" s="10" t="s">
        <v>15</v>
      </c>
      <c r="T6" s="10" t="s">
        <v>16</v>
      </c>
      <c r="U6" s="125"/>
    </row>
    <row r="7" spans="1:21" ht="12.75">
      <c r="A7" s="4"/>
      <c r="B7" s="6" t="s">
        <v>17</v>
      </c>
      <c r="C7" s="6" t="s">
        <v>18</v>
      </c>
      <c r="D7" s="6" t="s">
        <v>19</v>
      </c>
      <c r="E7" s="6" t="s">
        <v>20</v>
      </c>
      <c r="F7" s="5" t="s">
        <v>21</v>
      </c>
      <c r="G7" s="6" t="s">
        <v>22</v>
      </c>
      <c r="H7" s="6" t="s">
        <v>23</v>
      </c>
      <c r="I7" s="6" t="s">
        <v>24</v>
      </c>
      <c r="J7" s="6" t="s">
        <v>25</v>
      </c>
      <c r="K7" s="6" t="s">
        <v>26</v>
      </c>
      <c r="L7" s="6" t="s">
        <v>27</v>
      </c>
      <c r="M7" s="6" t="s">
        <v>28</v>
      </c>
      <c r="N7" s="6" t="s">
        <v>29</v>
      </c>
      <c r="O7" s="10" t="s">
        <v>30</v>
      </c>
      <c r="P7" s="10" t="s">
        <v>31</v>
      </c>
      <c r="Q7" s="10" t="s">
        <v>32</v>
      </c>
      <c r="R7" s="10" t="s">
        <v>33</v>
      </c>
      <c r="S7" s="10" t="s">
        <v>38</v>
      </c>
      <c r="T7" s="10" t="s">
        <v>39</v>
      </c>
      <c r="U7" s="6" t="s">
        <v>40</v>
      </c>
    </row>
    <row r="8" spans="1:21" ht="27.75" customHeight="1">
      <c r="A8" s="7"/>
      <c r="B8" s="17" t="s">
        <v>138</v>
      </c>
      <c r="C8" s="18" t="s">
        <v>43</v>
      </c>
      <c r="D8" s="19" t="s">
        <v>42</v>
      </c>
      <c r="E8" s="20" t="s">
        <v>41</v>
      </c>
      <c r="F8" s="21"/>
      <c r="G8" s="21"/>
      <c r="H8" s="21"/>
      <c r="I8" s="21"/>
      <c r="J8" s="21"/>
      <c r="K8" s="21"/>
      <c r="L8" s="21"/>
      <c r="M8" s="21"/>
      <c r="N8" s="21"/>
      <c r="O8" s="22">
        <f aca="true" t="shared" si="0" ref="O8:T8">O72</f>
        <v>2378228.6999999993</v>
      </c>
      <c r="P8" s="22">
        <f t="shared" si="0"/>
        <v>2331133.3000000003</v>
      </c>
      <c r="Q8" s="22">
        <f t="shared" si="0"/>
        <v>2136848.7600000002</v>
      </c>
      <c r="R8" s="22">
        <f t="shared" si="0"/>
        <v>2000617.8599999999</v>
      </c>
      <c r="S8" s="22">
        <f t="shared" si="0"/>
        <v>2254177.86</v>
      </c>
      <c r="T8" s="22">
        <f t="shared" si="0"/>
        <v>2254177.86</v>
      </c>
      <c r="U8" s="21"/>
    </row>
    <row r="9" spans="1:21" ht="118.5" customHeight="1">
      <c r="A9" s="7"/>
      <c r="B9" s="17" t="s">
        <v>139</v>
      </c>
      <c r="C9" s="18" t="s">
        <v>45</v>
      </c>
      <c r="D9" s="19" t="s">
        <v>44</v>
      </c>
      <c r="E9" s="20" t="s">
        <v>41</v>
      </c>
      <c r="F9" s="21"/>
      <c r="G9" s="21"/>
      <c r="H9" s="21"/>
      <c r="I9" s="21"/>
      <c r="J9" s="21"/>
      <c r="K9" s="21"/>
      <c r="L9" s="21"/>
      <c r="M9" s="21"/>
      <c r="N9" s="23"/>
      <c r="O9" s="22">
        <f aca="true" t="shared" si="1" ref="O9:T9">O10+O11+O12+O13+O15+O16+O17+O18+O19+O20+O21+O22+O23+O25+O26+O27+O28+O31+O32+O33+O34+O35+O36+O37+O40+O42+O44+O45+O38+O30+O14+O29+O41+O39</f>
        <v>1265942.2999999998</v>
      </c>
      <c r="P9" s="22">
        <f t="shared" si="1"/>
        <v>1232731.4</v>
      </c>
      <c r="Q9" s="22">
        <f t="shared" si="1"/>
        <v>1022321.4599999998</v>
      </c>
      <c r="R9" s="22">
        <f t="shared" si="1"/>
        <v>892156.1599999999</v>
      </c>
      <c r="S9" s="22">
        <f t="shared" si="1"/>
        <v>1167895.26</v>
      </c>
      <c r="T9" s="22">
        <f t="shared" si="1"/>
        <v>1167895.26</v>
      </c>
      <c r="U9" s="21"/>
    </row>
    <row r="10" spans="1:21" ht="409.5" customHeight="1">
      <c r="A10" s="7"/>
      <c r="B10" s="17" t="s">
        <v>140</v>
      </c>
      <c r="C10" s="18" t="s">
        <v>50</v>
      </c>
      <c r="D10" s="19" t="s">
        <v>46</v>
      </c>
      <c r="E10" s="20" t="s">
        <v>323</v>
      </c>
      <c r="F10" s="24" t="s">
        <v>47</v>
      </c>
      <c r="G10" s="24" t="s">
        <v>48</v>
      </c>
      <c r="H10" s="24" t="s">
        <v>49</v>
      </c>
      <c r="I10" s="26" t="s">
        <v>316</v>
      </c>
      <c r="J10" s="26"/>
      <c r="K10" s="26" t="s">
        <v>317</v>
      </c>
      <c r="L10" s="26" t="s">
        <v>330</v>
      </c>
      <c r="M10" s="26" t="s">
        <v>265</v>
      </c>
      <c r="N10" s="26" t="s">
        <v>318</v>
      </c>
      <c r="O10" s="22">
        <v>90995.9</v>
      </c>
      <c r="P10" s="22">
        <v>88998.9</v>
      </c>
      <c r="Q10" s="22">
        <v>52042</v>
      </c>
      <c r="R10" s="22">
        <v>51211.9</v>
      </c>
      <c r="S10" s="22">
        <v>49303.3</v>
      </c>
      <c r="T10" s="22">
        <v>49303.3</v>
      </c>
      <c r="U10" s="21"/>
    </row>
    <row r="11" spans="1:21" ht="408.75" customHeight="1">
      <c r="A11" s="7"/>
      <c r="B11" s="17" t="s">
        <v>141</v>
      </c>
      <c r="C11" s="18" t="s">
        <v>53</v>
      </c>
      <c r="D11" s="19" t="s">
        <v>51</v>
      </c>
      <c r="E11" s="20" t="s">
        <v>366</v>
      </c>
      <c r="F11" s="24" t="s">
        <v>47</v>
      </c>
      <c r="G11" s="24" t="s">
        <v>52</v>
      </c>
      <c r="H11" s="24" t="s">
        <v>49</v>
      </c>
      <c r="I11" s="21"/>
      <c r="J11" s="21"/>
      <c r="K11" s="21"/>
      <c r="L11" s="26" t="s">
        <v>373</v>
      </c>
      <c r="M11" s="26" t="s">
        <v>266</v>
      </c>
      <c r="N11" s="26" t="s">
        <v>379</v>
      </c>
      <c r="O11" s="22">
        <f>45122</f>
        <v>45122</v>
      </c>
      <c r="P11" s="22">
        <f>44944.6</f>
        <v>44944.6</v>
      </c>
      <c r="Q11" s="22">
        <f>51593.7</f>
        <v>51593.7</v>
      </c>
      <c r="R11" s="22">
        <f>51470.4</f>
        <v>51470.4</v>
      </c>
      <c r="S11" s="22">
        <f>51325.5</f>
        <v>51325.5</v>
      </c>
      <c r="T11" s="22">
        <f>51325.5</f>
        <v>51325.5</v>
      </c>
      <c r="U11" s="21"/>
    </row>
    <row r="12" spans="1:21" ht="56.25" customHeight="1" hidden="1">
      <c r="A12" s="7"/>
      <c r="B12" s="17" t="s">
        <v>142</v>
      </c>
      <c r="C12" s="18" t="s">
        <v>56</v>
      </c>
      <c r="D12" s="19" t="s">
        <v>54</v>
      </c>
      <c r="E12" s="20"/>
      <c r="F12" s="24"/>
      <c r="G12" s="24"/>
      <c r="H12" s="24"/>
      <c r="I12" s="21"/>
      <c r="J12" s="21"/>
      <c r="K12" s="21"/>
      <c r="L12" s="26"/>
      <c r="M12" s="26"/>
      <c r="N12" s="26"/>
      <c r="O12" s="22"/>
      <c r="P12" s="22"/>
      <c r="Q12" s="22"/>
      <c r="R12" s="22"/>
      <c r="S12" s="22"/>
      <c r="T12" s="22"/>
      <c r="U12" s="21"/>
    </row>
    <row r="13" spans="1:21" ht="288.75" customHeight="1" hidden="1">
      <c r="A13" s="7"/>
      <c r="B13" s="17" t="s">
        <v>143</v>
      </c>
      <c r="C13" s="18" t="s">
        <v>58</v>
      </c>
      <c r="D13" s="19" t="s">
        <v>57</v>
      </c>
      <c r="E13" s="20"/>
      <c r="F13" s="24"/>
      <c r="G13" s="24"/>
      <c r="H13" s="24"/>
      <c r="I13" s="24"/>
      <c r="J13" s="21"/>
      <c r="K13" s="24"/>
      <c r="L13" s="26"/>
      <c r="M13" s="21"/>
      <c r="N13" s="24"/>
      <c r="O13" s="22"/>
      <c r="P13" s="22"/>
      <c r="Q13" s="22"/>
      <c r="R13" s="22"/>
      <c r="S13" s="22"/>
      <c r="T13" s="22"/>
      <c r="U13" s="21"/>
    </row>
    <row r="14" spans="1:21" ht="133.5" customHeight="1" hidden="1">
      <c r="A14" s="7"/>
      <c r="B14" s="17" t="s">
        <v>321</v>
      </c>
      <c r="C14" s="18" t="s">
        <v>324</v>
      </c>
      <c r="D14" s="19" t="s">
        <v>322</v>
      </c>
      <c r="E14" s="20"/>
      <c r="F14" s="24"/>
      <c r="G14" s="24"/>
      <c r="H14" s="24"/>
      <c r="I14" s="24"/>
      <c r="J14" s="21"/>
      <c r="K14" s="21"/>
      <c r="L14" s="26"/>
      <c r="M14" s="21"/>
      <c r="N14" s="64"/>
      <c r="O14" s="22"/>
      <c r="P14" s="22"/>
      <c r="Q14" s="22"/>
      <c r="R14" s="22"/>
      <c r="S14" s="22"/>
      <c r="T14" s="22"/>
      <c r="U14" s="21"/>
    </row>
    <row r="15" spans="1:21" ht="240.75" customHeight="1">
      <c r="A15" s="7"/>
      <c r="B15" s="17" t="s">
        <v>144</v>
      </c>
      <c r="C15" s="18" t="s">
        <v>60</v>
      </c>
      <c r="D15" s="19" t="s">
        <v>59</v>
      </c>
      <c r="E15" s="20" t="s">
        <v>337</v>
      </c>
      <c r="F15" s="24" t="s">
        <v>47</v>
      </c>
      <c r="G15" s="24" t="s">
        <v>349</v>
      </c>
      <c r="H15" s="24" t="s">
        <v>49</v>
      </c>
      <c r="I15" s="21"/>
      <c r="J15" s="21"/>
      <c r="K15" s="21"/>
      <c r="L15" s="26" t="s">
        <v>384</v>
      </c>
      <c r="M15" s="65"/>
      <c r="N15" s="64" t="s">
        <v>380</v>
      </c>
      <c r="O15" s="22">
        <v>715.1</v>
      </c>
      <c r="P15" s="22">
        <v>701.5</v>
      </c>
      <c r="Q15" s="22">
        <v>335</v>
      </c>
      <c r="R15" s="22">
        <v>585</v>
      </c>
      <c r="S15" s="22">
        <v>85</v>
      </c>
      <c r="T15" s="22">
        <v>85</v>
      </c>
      <c r="U15" s="21"/>
    </row>
    <row r="16" spans="1:21" ht="409.5" customHeight="1">
      <c r="A16" s="7"/>
      <c r="B16" s="17" t="s">
        <v>145</v>
      </c>
      <c r="C16" s="18" t="s">
        <v>62</v>
      </c>
      <c r="D16" s="19" t="s">
        <v>61</v>
      </c>
      <c r="E16" s="16" t="s">
        <v>325</v>
      </c>
      <c r="F16" s="26" t="s">
        <v>287</v>
      </c>
      <c r="G16" s="26" t="s">
        <v>288</v>
      </c>
      <c r="H16" s="66" t="s">
        <v>298</v>
      </c>
      <c r="I16" s="26"/>
      <c r="J16" s="26"/>
      <c r="K16" s="26"/>
      <c r="L16" s="26" t="s">
        <v>385</v>
      </c>
      <c r="M16" s="26"/>
      <c r="N16" s="26" t="s">
        <v>386</v>
      </c>
      <c r="O16" s="22">
        <v>13957.9</v>
      </c>
      <c r="P16" s="22">
        <v>13434.4</v>
      </c>
      <c r="Q16" s="22">
        <v>19375</v>
      </c>
      <c r="R16" s="22">
        <v>10909.1</v>
      </c>
      <c r="S16" s="22">
        <v>10647.3</v>
      </c>
      <c r="T16" s="22">
        <v>10647.3</v>
      </c>
      <c r="U16" s="21"/>
    </row>
    <row r="17" spans="1:21" ht="375.75" customHeight="1">
      <c r="A17" s="7"/>
      <c r="B17" s="17" t="s">
        <v>146</v>
      </c>
      <c r="C17" s="18" t="s">
        <v>65</v>
      </c>
      <c r="D17" s="19" t="s">
        <v>63</v>
      </c>
      <c r="E17" s="20" t="s">
        <v>181</v>
      </c>
      <c r="F17" s="24" t="s">
        <v>47</v>
      </c>
      <c r="G17" s="24" t="s">
        <v>64</v>
      </c>
      <c r="H17" s="24" t="s">
        <v>49</v>
      </c>
      <c r="I17" s="24" t="s">
        <v>267</v>
      </c>
      <c r="J17" s="27"/>
      <c r="K17" s="24" t="s">
        <v>335</v>
      </c>
      <c r="L17" s="26" t="s">
        <v>374</v>
      </c>
      <c r="M17" s="26" t="s">
        <v>183</v>
      </c>
      <c r="N17" s="26" t="s">
        <v>381</v>
      </c>
      <c r="O17" s="22">
        <v>6753.4</v>
      </c>
      <c r="P17" s="22">
        <v>5197.7</v>
      </c>
      <c r="Q17" s="22">
        <v>6623</v>
      </c>
      <c r="R17" s="22">
        <v>4780</v>
      </c>
      <c r="S17" s="22">
        <v>3490</v>
      </c>
      <c r="T17" s="22">
        <v>3490</v>
      </c>
      <c r="U17" s="21"/>
    </row>
    <row r="18" spans="1:21" ht="267.75" customHeight="1">
      <c r="A18" s="7"/>
      <c r="B18" s="17" t="s">
        <v>147</v>
      </c>
      <c r="C18" s="18" t="s">
        <v>311</v>
      </c>
      <c r="D18" s="19" t="s">
        <v>66</v>
      </c>
      <c r="E18" s="20" t="s">
        <v>55</v>
      </c>
      <c r="F18" s="24" t="s">
        <v>47</v>
      </c>
      <c r="G18" s="24" t="s">
        <v>350</v>
      </c>
      <c r="H18" s="24" t="s">
        <v>49</v>
      </c>
      <c r="I18" s="26" t="s">
        <v>458</v>
      </c>
      <c r="J18" s="26"/>
      <c r="K18" s="25" t="s">
        <v>459</v>
      </c>
      <c r="L18" s="26" t="s">
        <v>388</v>
      </c>
      <c r="M18" s="67" t="s">
        <v>268</v>
      </c>
      <c r="N18" s="26" t="s">
        <v>387</v>
      </c>
      <c r="O18" s="22">
        <v>14895.2</v>
      </c>
      <c r="P18" s="22">
        <v>10879.6</v>
      </c>
      <c r="Q18" s="22">
        <v>11118.3</v>
      </c>
      <c r="R18" s="22">
        <v>174.3</v>
      </c>
      <c r="S18" s="22">
        <v>20</v>
      </c>
      <c r="T18" s="22">
        <v>20</v>
      </c>
      <c r="U18" s="21"/>
    </row>
    <row r="19" spans="1:21" ht="409.5" customHeight="1">
      <c r="A19" s="7"/>
      <c r="B19" s="17" t="s">
        <v>148</v>
      </c>
      <c r="C19" s="18" t="s">
        <v>68</v>
      </c>
      <c r="D19" s="19" t="s">
        <v>67</v>
      </c>
      <c r="E19" s="20" t="s">
        <v>314</v>
      </c>
      <c r="F19" s="24" t="s">
        <v>47</v>
      </c>
      <c r="G19" s="24" t="s">
        <v>363</v>
      </c>
      <c r="H19" s="24" t="s">
        <v>49</v>
      </c>
      <c r="I19" s="26" t="s">
        <v>460</v>
      </c>
      <c r="J19" s="26"/>
      <c r="K19" s="26" t="s">
        <v>461</v>
      </c>
      <c r="L19" s="26" t="s">
        <v>389</v>
      </c>
      <c r="M19" s="26" t="s">
        <v>188</v>
      </c>
      <c r="N19" s="26" t="s">
        <v>390</v>
      </c>
      <c r="O19" s="22">
        <f>262569.4</f>
        <v>262569.4</v>
      </c>
      <c r="P19" s="22">
        <f>262568.4</f>
        <v>262568.4</v>
      </c>
      <c r="Q19" s="22">
        <f>86635.2</f>
        <v>86635.2</v>
      </c>
      <c r="R19" s="22">
        <f>113297</f>
        <v>113297</v>
      </c>
      <c r="S19" s="22">
        <f>158117</f>
        <v>158117</v>
      </c>
      <c r="T19" s="22">
        <f>158117</f>
        <v>158117</v>
      </c>
      <c r="U19" s="21"/>
    </row>
    <row r="20" spans="1:21" ht="323.25" customHeight="1">
      <c r="A20" s="7"/>
      <c r="B20" s="17" t="s">
        <v>149</v>
      </c>
      <c r="C20" s="18" t="s">
        <v>286</v>
      </c>
      <c r="D20" s="19" t="s">
        <v>69</v>
      </c>
      <c r="E20" s="20" t="s">
        <v>70</v>
      </c>
      <c r="F20" s="24" t="s">
        <v>295</v>
      </c>
      <c r="G20" s="24" t="s">
        <v>306</v>
      </c>
      <c r="H20" s="24" t="s">
        <v>49</v>
      </c>
      <c r="I20" s="28" t="s">
        <v>462</v>
      </c>
      <c r="J20" s="26"/>
      <c r="K20" s="28" t="s">
        <v>463</v>
      </c>
      <c r="L20" s="26" t="s">
        <v>391</v>
      </c>
      <c r="M20" s="26" t="s">
        <v>189</v>
      </c>
      <c r="N20" s="26" t="s">
        <v>392</v>
      </c>
      <c r="O20" s="22">
        <v>10988.3</v>
      </c>
      <c r="P20" s="22">
        <v>9682.8</v>
      </c>
      <c r="Q20" s="22">
        <v>6869.5</v>
      </c>
      <c r="R20" s="22">
        <v>44697.1</v>
      </c>
      <c r="S20" s="22">
        <v>2712.2</v>
      </c>
      <c r="T20" s="22">
        <v>2712.2</v>
      </c>
      <c r="U20" s="21"/>
    </row>
    <row r="21" spans="1:21" ht="342.75" customHeight="1">
      <c r="A21" s="7"/>
      <c r="B21" s="17" t="s">
        <v>150</v>
      </c>
      <c r="C21" s="30" t="s">
        <v>72</v>
      </c>
      <c r="D21" s="19" t="s">
        <v>71</v>
      </c>
      <c r="E21" s="20" t="s">
        <v>362</v>
      </c>
      <c r="F21" s="24" t="s">
        <v>47</v>
      </c>
      <c r="G21" s="24" t="s">
        <v>351</v>
      </c>
      <c r="H21" s="24" t="s">
        <v>49</v>
      </c>
      <c r="I21" s="26" t="s">
        <v>464</v>
      </c>
      <c r="J21" s="26"/>
      <c r="K21" s="26" t="s">
        <v>465</v>
      </c>
      <c r="L21" s="26" t="s">
        <v>394</v>
      </c>
      <c r="M21" s="26" t="s">
        <v>190</v>
      </c>
      <c r="N21" s="26" t="s">
        <v>393</v>
      </c>
      <c r="O21" s="22">
        <v>1385.9</v>
      </c>
      <c r="P21" s="22">
        <v>1162.9</v>
      </c>
      <c r="Q21" s="22">
        <v>1199.3</v>
      </c>
      <c r="R21" s="22">
        <v>1190.1</v>
      </c>
      <c r="S21" s="22">
        <v>1190.1</v>
      </c>
      <c r="T21" s="22">
        <v>1190.1</v>
      </c>
      <c r="U21" s="31"/>
    </row>
    <row r="22" spans="1:21" ht="409.5" customHeight="1">
      <c r="A22" s="7"/>
      <c r="B22" s="17" t="s">
        <v>312</v>
      </c>
      <c r="C22" s="18" t="s">
        <v>74</v>
      </c>
      <c r="D22" s="19" t="s">
        <v>73</v>
      </c>
      <c r="E22" s="20" t="s">
        <v>326</v>
      </c>
      <c r="F22" s="24" t="s">
        <v>47</v>
      </c>
      <c r="G22" s="24" t="s">
        <v>372</v>
      </c>
      <c r="H22" s="24" t="s">
        <v>49</v>
      </c>
      <c r="I22" s="78"/>
      <c r="J22" s="26"/>
      <c r="K22" s="26"/>
      <c r="L22" s="26" t="s">
        <v>395</v>
      </c>
      <c r="M22" s="26" t="s">
        <v>191</v>
      </c>
      <c r="N22" s="26" t="s">
        <v>396</v>
      </c>
      <c r="O22" s="32">
        <v>420</v>
      </c>
      <c r="P22" s="22">
        <v>264.5</v>
      </c>
      <c r="Q22" s="32">
        <f>420</f>
        <v>420</v>
      </c>
      <c r="R22" s="32">
        <f>420</f>
        <v>420</v>
      </c>
      <c r="S22" s="32">
        <f>420</f>
        <v>420</v>
      </c>
      <c r="T22" s="32">
        <f>420</f>
        <v>420</v>
      </c>
      <c r="U22" s="31"/>
    </row>
    <row r="23" spans="1:21" ht="408.75" customHeight="1">
      <c r="A23" s="7"/>
      <c r="B23" s="17" t="s">
        <v>151</v>
      </c>
      <c r="C23" s="18" t="s">
        <v>76</v>
      </c>
      <c r="D23" s="19" t="s">
        <v>75</v>
      </c>
      <c r="E23" s="20" t="s">
        <v>332</v>
      </c>
      <c r="F23" s="24" t="s">
        <v>47</v>
      </c>
      <c r="G23" s="24" t="s">
        <v>364</v>
      </c>
      <c r="H23" s="24" t="s">
        <v>49</v>
      </c>
      <c r="I23" s="26" t="s">
        <v>466</v>
      </c>
      <c r="J23" s="26"/>
      <c r="K23" s="26" t="s">
        <v>467</v>
      </c>
      <c r="L23" s="26" t="s">
        <v>397</v>
      </c>
      <c r="M23" s="26"/>
      <c r="N23" s="26" t="s">
        <v>398</v>
      </c>
      <c r="O23" s="22">
        <v>5241.5</v>
      </c>
      <c r="P23" s="22">
        <v>5226.6</v>
      </c>
      <c r="Q23" s="22">
        <v>5004.1</v>
      </c>
      <c r="R23" s="22">
        <v>4915.9</v>
      </c>
      <c r="S23" s="22">
        <v>4781.6</v>
      </c>
      <c r="T23" s="22">
        <v>4781.6</v>
      </c>
      <c r="U23" s="21"/>
    </row>
    <row r="24" spans="1:21" ht="1.5" customHeight="1" hidden="1">
      <c r="A24" s="7"/>
      <c r="B24" s="17" t="s">
        <v>152</v>
      </c>
      <c r="C24" s="18" t="s">
        <v>78</v>
      </c>
      <c r="D24" s="19" t="s">
        <v>77</v>
      </c>
      <c r="E24" s="20"/>
      <c r="F24" s="24"/>
      <c r="G24" s="24"/>
      <c r="H24" s="24"/>
      <c r="I24" s="26"/>
      <c r="K24" s="26"/>
      <c r="L24" s="26"/>
      <c r="M24" s="26"/>
      <c r="N24" s="71"/>
      <c r="O24" s="94"/>
      <c r="P24" s="94"/>
      <c r="Q24" s="94"/>
      <c r="R24" s="94"/>
      <c r="S24" s="94"/>
      <c r="T24" s="94"/>
      <c r="U24" s="31"/>
    </row>
    <row r="25" spans="1:21" ht="409.5" customHeight="1">
      <c r="A25" s="7"/>
      <c r="B25" s="17" t="s">
        <v>153</v>
      </c>
      <c r="C25" s="18" t="s">
        <v>81</v>
      </c>
      <c r="D25" s="19" t="s">
        <v>79</v>
      </c>
      <c r="E25" s="20" t="s">
        <v>347</v>
      </c>
      <c r="F25" s="24" t="s">
        <v>47</v>
      </c>
      <c r="G25" s="24" t="s">
        <v>80</v>
      </c>
      <c r="H25" s="24" t="s">
        <v>49</v>
      </c>
      <c r="I25" s="26" t="s">
        <v>377</v>
      </c>
      <c r="J25" s="26"/>
      <c r="K25" s="26" t="s">
        <v>376</v>
      </c>
      <c r="L25" s="26" t="s">
        <v>400</v>
      </c>
      <c r="M25" s="26" t="s">
        <v>192</v>
      </c>
      <c r="N25" s="26" t="s">
        <v>399</v>
      </c>
      <c r="O25" s="22">
        <f>499455.2-11103.2</f>
        <v>488352</v>
      </c>
      <c r="P25" s="22">
        <f>480914.1-11102.3</f>
        <v>469811.8</v>
      </c>
      <c r="Q25" s="22">
        <f>480153.1-27788.1</f>
        <v>452365</v>
      </c>
      <c r="R25" s="22">
        <f>342234.3-31919.9</f>
        <v>310314.39999999997</v>
      </c>
      <c r="S25" s="22">
        <f>620845.1-29811.9</f>
        <v>591033.2</v>
      </c>
      <c r="T25" s="22">
        <f>620845.1-29811.9</f>
        <v>591033.2</v>
      </c>
      <c r="U25" s="21"/>
    </row>
    <row r="26" spans="1:21" ht="41.25" customHeight="1" hidden="1">
      <c r="A26" s="7"/>
      <c r="B26" s="17" t="s">
        <v>154</v>
      </c>
      <c r="C26" s="18" t="s">
        <v>83</v>
      </c>
      <c r="D26" s="19" t="s">
        <v>82</v>
      </c>
      <c r="E26" s="20"/>
      <c r="F26" s="24"/>
      <c r="G26" s="24"/>
      <c r="H26" s="24"/>
      <c r="I26" s="26"/>
      <c r="J26" s="26"/>
      <c r="K26" s="26"/>
      <c r="L26" s="26"/>
      <c r="M26" s="26"/>
      <c r="N26" s="26"/>
      <c r="O26" s="22"/>
      <c r="P26" s="22"/>
      <c r="Q26" s="22"/>
      <c r="R26" s="22"/>
      <c r="S26" s="22"/>
      <c r="T26" s="22"/>
      <c r="U26" s="21"/>
    </row>
    <row r="27" spans="1:21" ht="394.5" customHeight="1">
      <c r="A27" s="7"/>
      <c r="B27" s="17" t="s">
        <v>155</v>
      </c>
      <c r="C27" s="18" t="s">
        <v>87</v>
      </c>
      <c r="D27" s="19" t="s">
        <v>84</v>
      </c>
      <c r="E27" s="20" t="s">
        <v>85</v>
      </c>
      <c r="F27" s="24" t="s">
        <v>47</v>
      </c>
      <c r="G27" s="24" t="s">
        <v>86</v>
      </c>
      <c r="H27" s="24" t="s">
        <v>49</v>
      </c>
      <c r="I27" s="26" t="s">
        <v>468</v>
      </c>
      <c r="J27" s="26" t="s">
        <v>338</v>
      </c>
      <c r="K27" s="26" t="s">
        <v>469</v>
      </c>
      <c r="L27" s="26" t="s">
        <v>401</v>
      </c>
      <c r="M27" s="26" t="s">
        <v>185</v>
      </c>
      <c r="N27" s="26" t="s">
        <v>402</v>
      </c>
      <c r="O27" s="22">
        <v>30126.3</v>
      </c>
      <c r="P27" s="22">
        <v>30126.3</v>
      </c>
      <c r="Q27" s="22">
        <v>33239.2</v>
      </c>
      <c r="R27" s="22">
        <v>32826.2</v>
      </c>
      <c r="S27" s="22">
        <v>32639.2</v>
      </c>
      <c r="T27" s="22">
        <v>32639.2</v>
      </c>
      <c r="U27" s="21"/>
    </row>
    <row r="28" spans="1:21" ht="318" customHeight="1">
      <c r="A28" s="7"/>
      <c r="B28" s="17" t="s">
        <v>156</v>
      </c>
      <c r="C28" s="18" t="s">
        <v>91</v>
      </c>
      <c r="D28" s="19" t="s">
        <v>88</v>
      </c>
      <c r="E28" s="20" t="s">
        <v>89</v>
      </c>
      <c r="F28" s="24" t="s">
        <v>47</v>
      </c>
      <c r="G28" s="24" t="s">
        <v>90</v>
      </c>
      <c r="H28" s="24" t="s">
        <v>49</v>
      </c>
      <c r="I28" s="24" t="s">
        <v>470</v>
      </c>
      <c r="J28" s="21"/>
      <c r="K28" s="24" t="s">
        <v>471</v>
      </c>
      <c r="L28" s="26" t="s">
        <v>403</v>
      </c>
      <c r="M28" s="26" t="s">
        <v>185</v>
      </c>
      <c r="N28" s="26" t="s">
        <v>404</v>
      </c>
      <c r="O28" s="22">
        <v>106564.3</v>
      </c>
      <c r="P28" s="22">
        <v>104896.9</v>
      </c>
      <c r="Q28" s="22">
        <v>102790.7</v>
      </c>
      <c r="R28" s="22">
        <v>100912.3</v>
      </c>
      <c r="S28" s="22">
        <v>98282.8</v>
      </c>
      <c r="T28" s="22">
        <v>98282.8</v>
      </c>
      <c r="U28" s="21"/>
    </row>
    <row r="29" spans="1:21" ht="409.5" customHeight="1">
      <c r="A29" s="13"/>
      <c r="B29" s="33" t="s">
        <v>319</v>
      </c>
      <c r="C29" s="30" t="s">
        <v>327</v>
      </c>
      <c r="D29" s="34" t="s">
        <v>320</v>
      </c>
      <c r="E29" s="35" t="s">
        <v>85</v>
      </c>
      <c r="F29" s="24" t="s">
        <v>47</v>
      </c>
      <c r="G29" s="24" t="s">
        <v>90</v>
      </c>
      <c r="H29" s="24" t="s">
        <v>49</v>
      </c>
      <c r="I29" s="31"/>
      <c r="J29" s="31"/>
      <c r="K29" s="31"/>
      <c r="L29" s="26" t="s">
        <v>406</v>
      </c>
      <c r="M29" s="26"/>
      <c r="N29" s="26" t="s">
        <v>405</v>
      </c>
      <c r="O29" s="22">
        <f>5135</f>
        <v>5135</v>
      </c>
      <c r="P29" s="22">
        <f>5135</f>
        <v>5135</v>
      </c>
      <c r="Q29" s="22">
        <f>5135</f>
        <v>5135</v>
      </c>
      <c r="R29" s="22">
        <f>5135</f>
        <v>5135</v>
      </c>
      <c r="S29" s="22">
        <f>5135</f>
        <v>5135</v>
      </c>
      <c r="T29" s="22">
        <f>5135</f>
        <v>5135</v>
      </c>
      <c r="U29" s="31"/>
    </row>
    <row r="30" spans="1:21" ht="257.25" customHeight="1">
      <c r="A30" s="7"/>
      <c r="B30" s="17" t="s">
        <v>174</v>
      </c>
      <c r="C30" s="18" t="s">
        <v>269</v>
      </c>
      <c r="D30" s="19" t="s">
        <v>175</v>
      </c>
      <c r="E30" s="20" t="s">
        <v>296</v>
      </c>
      <c r="F30" s="24" t="s">
        <v>47</v>
      </c>
      <c r="G30" s="24" t="s">
        <v>352</v>
      </c>
      <c r="H30" s="24" t="s">
        <v>49</v>
      </c>
      <c r="I30" s="65"/>
      <c r="J30" s="65"/>
      <c r="K30" s="65"/>
      <c r="L30" s="26" t="s">
        <v>407</v>
      </c>
      <c r="M30" s="26"/>
      <c r="N30" s="26" t="s">
        <v>408</v>
      </c>
      <c r="O30" s="22">
        <v>1179.9</v>
      </c>
      <c r="P30" s="22">
        <v>1033.5</v>
      </c>
      <c r="Q30" s="22">
        <v>640.5</v>
      </c>
      <c r="R30" s="22">
        <v>67.5</v>
      </c>
      <c r="S30" s="22">
        <v>67.5</v>
      </c>
      <c r="T30" s="22">
        <v>67.5</v>
      </c>
      <c r="U30" s="21"/>
    </row>
    <row r="31" spans="1:21" ht="409.5" customHeight="1">
      <c r="A31" s="7"/>
      <c r="B31" s="17" t="s">
        <v>157</v>
      </c>
      <c r="C31" s="18" t="s">
        <v>93</v>
      </c>
      <c r="D31" s="19" t="s">
        <v>92</v>
      </c>
      <c r="E31" s="20" t="s">
        <v>299</v>
      </c>
      <c r="F31" s="24" t="s">
        <v>47</v>
      </c>
      <c r="G31" s="24" t="s">
        <v>353</v>
      </c>
      <c r="H31" s="24" t="s">
        <v>49</v>
      </c>
      <c r="I31" s="36"/>
      <c r="J31" s="31"/>
      <c r="K31" s="36"/>
      <c r="L31" s="26" t="s">
        <v>409</v>
      </c>
      <c r="M31" s="26" t="s">
        <v>184</v>
      </c>
      <c r="N31" s="36" t="s">
        <v>410</v>
      </c>
      <c r="O31" s="22">
        <v>52049.5</v>
      </c>
      <c r="P31" s="22">
        <v>50539.7</v>
      </c>
      <c r="Q31" s="22">
        <v>51258.2</v>
      </c>
      <c r="R31" s="22">
        <v>50672.5</v>
      </c>
      <c r="S31" s="22">
        <v>49519</v>
      </c>
      <c r="T31" s="22">
        <v>49519</v>
      </c>
      <c r="U31" s="21"/>
    </row>
    <row r="32" spans="1:21" ht="409.5" customHeight="1">
      <c r="A32" s="7"/>
      <c r="B32" s="33" t="s">
        <v>158</v>
      </c>
      <c r="C32" s="30" t="s">
        <v>96</v>
      </c>
      <c r="D32" s="34" t="s">
        <v>94</v>
      </c>
      <c r="E32" s="35" t="s">
        <v>472</v>
      </c>
      <c r="F32" s="36" t="s">
        <v>47</v>
      </c>
      <c r="G32" s="36" t="s">
        <v>95</v>
      </c>
      <c r="H32" s="36" t="s">
        <v>49</v>
      </c>
      <c r="I32" s="31"/>
      <c r="J32" s="31"/>
      <c r="K32" s="31"/>
      <c r="L32" s="28" t="s">
        <v>412</v>
      </c>
      <c r="M32" s="26" t="s">
        <v>315</v>
      </c>
      <c r="N32" s="26" t="s">
        <v>411</v>
      </c>
      <c r="O32" s="22">
        <v>1060.2</v>
      </c>
      <c r="P32" s="22">
        <v>1017.9</v>
      </c>
      <c r="Q32" s="22">
        <v>0</v>
      </c>
      <c r="R32" s="22">
        <v>0</v>
      </c>
      <c r="S32" s="22">
        <v>0</v>
      </c>
      <c r="T32" s="22">
        <v>0</v>
      </c>
      <c r="U32" s="21"/>
    </row>
    <row r="33" spans="1:21" ht="221.25" customHeight="1">
      <c r="A33" s="7"/>
      <c r="B33" s="17" t="s">
        <v>159</v>
      </c>
      <c r="C33" s="18" t="s">
        <v>100</v>
      </c>
      <c r="D33" s="19" t="s">
        <v>97</v>
      </c>
      <c r="E33" s="20" t="s">
        <v>98</v>
      </c>
      <c r="F33" s="24" t="s">
        <v>47</v>
      </c>
      <c r="G33" s="24" t="s">
        <v>99</v>
      </c>
      <c r="H33" s="24" t="s">
        <v>49</v>
      </c>
      <c r="I33" s="21"/>
      <c r="J33" s="21"/>
      <c r="K33" s="21"/>
      <c r="L33" s="26" t="s">
        <v>414</v>
      </c>
      <c r="M33" s="26" t="s">
        <v>193</v>
      </c>
      <c r="N33" s="26" t="s">
        <v>413</v>
      </c>
      <c r="O33" s="22">
        <v>3895.9</v>
      </c>
      <c r="P33" s="22">
        <v>3895.9</v>
      </c>
      <c r="Q33" s="22">
        <v>3821.36</v>
      </c>
      <c r="R33" s="22">
        <v>3821.36</v>
      </c>
      <c r="S33" s="22">
        <v>3821.36</v>
      </c>
      <c r="T33" s="22">
        <v>3821.36</v>
      </c>
      <c r="U33" s="21"/>
    </row>
    <row r="34" spans="1:21" ht="361.5" customHeight="1">
      <c r="A34" s="7"/>
      <c r="B34" s="17" t="s">
        <v>160</v>
      </c>
      <c r="C34" s="18" t="s">
        <v>102</v>
      </c>
      <c r="D34" s="19" t="s">
        <v>101</v>
      </c>
      <c r="E34" s="20" t="s">
        <v>98</v>
      </c>
      <c r="F34" s="24" t="s">
        <v>47</v>
      </c>
      <c r="G34" s="24" t="s">
        <v>354</v>
      </c>
      <c r="H34" s="24" t="s">
        <v>49</v>
      </c>
      <c r="I34" s="21"/>
      <c r="J34" s="21"/>
      <c r="K34" s="21"/>
      <c r="L34" s="30" t="s">
        <v>415</v>
      </c>
      <c r="M34" s="21" t="s">
        <v>270</v>
      </c>
      <c r="N34" s="24" t="s">
        <v>416</v>
      </c>
      <c r="O34" s="22">
        <v>1252</v>
      </c>
      <c r="P34" s="22">
        <v>1252</v>
      </c>
      <c r="Q34" s="22">
        <v>1245.1</v>
      </c>
      <c r="R34" s="22">
        <v>1245.1</v>
      </c>
      <c r="S34" s="22">
        <v>1245.1</v>
      </c>
      <c r="T34" s="22">
        <v>1245.1</v>
      </c>
      <c r="U34" s="21"/>
    </row>
    <row r="35" spans="1:21" ht="409.5" customHeight="1">
      <c r="A35" s="7"/>
      <c r="B35" s="17" t="s">
        <v>161</v>
      </c>
      <c r="C35" s="18" t="s">
        <v>104</v>
      </c>
      <c r="D35" s="19" t="s">
        <v>103</v>
      </c>
      <c r="E35" s="20" t="s">
        <v>367</v>
      </c>
      <c r="F35" s="24" t="s">
        <v>47</v>
      </c>
      <c r="G35" s="24" t="s">
        <v>355</v>
      </c>
      <c r="H35" s="24" t="s">
        <v>49</v>
      </c>
      <c r="I35" s="30" t="s">
        <v>473</v>
      </c>
      <c r="J35" s="24"/>
      <c r="K35" s="18" t="s">
        <v>474</v>
      </c>
      <c r="L35" s="30" t="s">
        <v>418</v>
      </c>
      <c r="M35" s="21" t="s">
        <v>270</v>
      </c>
      <c r="N35" s="24" t="s">
        <v>417</v>
      </c>
      <c r="O35" s="22">
        <v>84137.9</v>
      </c>
      <c r="P35" s="22">
        <v>83855.3</v>
      </c>
      <c r="Q35" s="22">
        <v>109410.4</v>
      </c>
      <c r="R35" s="22">
        <v>84661.7</v>
      </c>
      <c r="S35" s="22">
        <v>85745.3</v>
      </c>
      <c r="T35" s="22">
        <v>85745.3</v>
      </c>
      <c r="U35" s="21"/>
    </row>
    <row r="36" spans="1:21" ht="409.5">
      <c r="A36" s="7"/>
      <c r="B36" s="17" t="s">
        <v>162</v>
      </c>
      <c r="C36" s="18" t="s">
        <v>107</v>
      </c>
      <c r="D36" s="19" t="s">
        <v>105</v>
      </c>
      <c r="E36" s="35" t="s">
        <v>196</v>
      </c>
      <c r="F36" s="24" t="s">
        <v>47</v>
      </c>
      <c r="G36" s="24" t="s">
        <v>340</v>
      </c>
      <c r="H36" s="24" t="s">
        <v>49</v>
      </c>
      <c r="I36" s="36" t="s">
        <v>475</v>
      </c>
      <c r="J36" s="31"/>
      <c r="K36" s="36" t="s">
        <v>476</v>
      </c>
      <c r="L36" s="36" t="s">
        <v>477</v>
      </c>
      <c r="M36" s="36" t="s">
        <v>339</v>
      </c>
      <c r="N36" s="36" t="s">
        <v>478</v>
      </c>
      <c r="O36" s="22">
        <v>3000</v>
      </c>
      <c r="P36" s="22">
        <v>2325.1</v>
      </c>
      <c r="Q36" s="22">
        <v>700</v>
      </c>
      <c r="R36" s="22">
        <v>700</v>
      </c>
      <c r="S36" s="22">
        <f>0</f>
        <v>0</v>
      </c>
      <c r="T36" s="22">
        <v>0</v>
      </c>
      <c r="U36" s="31"/>
    </row>
    <row r="37" spans="1:21" ht="75" customHeight="1" hidden="1">
      <c r="A37" s="7"/>
      <c r="B37" s="17" t="s">
        <v>163</v>
      </c>
      <c r="C37" s="18" t="s">
        <v>109</v>
      </c>
      <c r="D37" s="19" t="s">
        <v>108</v>
      </c>
      <c r="E37" s="20"/>
      <c r="F37" s="24"/>
      <c r="G37" s="24"/>
      <c r="H37" s="24"/>
      <c r="I37" s="21"/>
      <c r="J37" s="21"/>
      <c r="K37" s="21"/>
      <c r="L37" s="21"/>
      <c r="M37" s="21"/>
      <c r="N37" s="21"/>
      <c r="O37" s="22"/>
      <c r="P37" s="22"/>
      <c r="Q37" s="22"/>
      <c r="R37" s="22"/>
      <c r="S37" s="22"/>
      <c r="T37" s="22"/>
      <c r="U37" s="21"/>
    </row>
    <row r="38" spans="1:21" ht="409.5" customHeight="1">
      <c r="A38" s="7"/>
      <c r="B38" s="17" t="s">
        <v>176</v>
      </c>
      <c r="C38" s="18" t="s">
        <v>278</v>
      </c>
      <c r="D38" s="19" t="s">
        <v>177</v>
      </c>
      <c r="E38" s="20" t="s">
        <v>182</v>
      </c>
      <c r="F38" s="24" t="s">
        <v>47</v>
      </c>
      <c r="G38" s="24" t="s">
        <v>271</v>
      </c>
      <c r="H38" s="24" t="s">
        <v>49</v>
      </c>
      <c r="I38" s="24"/>
      <c r="J38" s="21"/>
      <c r="K38" s="24"/>
      <c r="L38" s="36" t="s">
        <v>419</v>
      </c>
      <c r="M38" s="21" t="s">
        <v>281</v>
      </c>
      <c r="N38" s="37" t="s">
        <v>420</v>
      </c>
      <c r="O38" s="22">
        <v>5990.2</v>
      </c>
      <c r="P38" s="22">
        <v>5970.4</v>
      </c>
      <c r="Q38" s="22">
        <v>6007.2</v>
      </c>
      <c r="R38" s="22">
        <v>5966.1</v>
      </c>
      <c r="S38" s="22">
        <v>5841.9</v>
      </c>
      <c r="T38" s="22">
        <v>5841.9</v>
      </c>
      <c r="U38" s="21"/>
    </row>
    <row r="39" spans="1:21" ht="187.5" customHeight="1">
      <c r="A39" s="7"/>
      <c r="B39" s="17" t="s">
        <v>178</v>
      </c>
      <c r="C39" s="18" t="s">
        <v>272</v>
      </c>
      <c r="D39" s="19" t="s">
        <v>179</v>
      </c>
      <c r="E39" s="20"/>
      <c r="F39" s="24"/>
      <c r="G39" s="24"/>
      <c r="H39" s="24"/>
      <c r="I39" s="24"/>
      <c r="J39" s="21"/>
      <c r="K39" s="24"/>
      <c r="L39" s="36"/>
      <c r="M39" s="21"/>
      <c r="N39" s="37"/>
      <c r="O39" s="22"/>
      <c r="P39" s="22"/>
      <c r="Q39" s="22"/>
      <c r="R39" s="61"/>
      <c r="S39" s="22"/>
      <c r="T39" s="22"/>
      <c r="U39" s="21"/>
    </row>
    <row r="40" spans="1:21" ht="288.75" customHeight="1">
      <c r="A40" s="7"/>
      <c r="B40" s="17" t="s">
        <v>164</v>
      </c>
      <c r="C40" s="18" t="s">
        <v>112</v>
      </c>
      <c r="D40" s="19" t="s">
        <v>110</v>
      </c>
      <c r="E40" s="20" t="s">
        <v>106</v>
      </c>
      <c r="F40" s="24" t="s">
        <v>47</v>
      </c>
      <c r="G40" s="24" t="s">
        <v>111</v>
      </c>
      <c r="H40" s="24" t="s">
        <v>49</v>
      </c>
      <c r="I40" s="26"/>
      <c r="J40" s="31"/>
      <c r="K40" s="36"/>
      <c r="L40" s="26" t="s">
        <v>421</v>
      </c>
      <c r="M40" s="26"/>
      <c r="N40" s="26" t="s">
        <v>422</v>
      </c>
      <c r="O40" s="22">
        <f>25+701</f>
        <v>726</v>
      </c>
      <c r="P40" s="22">
        <f>13.9+701</f>
        <v>714.9</v>
      </c>
      <c r="Q40" s="22">
        <f>26.3+726</f>
        <v>752.3</v>
      </c>
      <c r="R40" s="22">
        <f>25+350</f>
        <v>375</v>
      </c>
      <c r="S40" s="22">
        <f>25+350</f>
        <v>375</v>
      </c>
      <c r="T40" s="22">
        <f>25+350</f>
        <v>375</v>
      </c>
      <c r="U40" s="21"/>
    </row>
    <row r="41" spans="1:21" ht="264" customHeight="1">
      <c r="A41" s="7"/>
      <c r="B41" s="17" t="s">
        <v>165</v>
      </c>
      <c r="C41" s="84" t="s">
        <v>341</v>
      </c>
      <c r="D41" s="19"/>
      <c r="E41" s="20" t="s">
        <v>348</v>
      </c>
      <c r="F41" s="24" t="s">
        <v>47</v>
      </c>
      <c r="G41" s="24" t="s">
        <v>365</v>
      </c>
      <c r="H41" s="24" t="s">
        <v>49</v>
      </c>
      <c r="I41" s="38"/>
      <c r="J41" s="83"/>
      <c r="K41" s="36"/>
      <c r="L41" s="26" t="s">
        <v>384</v>
      </c>
      <c r="M41" s="38"/>
      <c r="N41" s="37" t="s">
        <v>423</v>
      </c>
      <c r="O41" s="22">
        <v>50</v>
      </c>
      <c r="P41" s="22">
        <v>49.5</v>
      </c>
      <c r="Q41" s="22">
        <v>50</v>
      </c>
      <c r="R41" s="22">
        <v>30</v>
      </c>
      <c r="S41" s="22">
        <v>0</v>
      </c>
      <c r="T41" s="22">
        <v>0</v>
      </c>
      <c r="U41" s="21"/>
    </row>
    <row r="42" spans="1:21" ht="409.5" customHeight="1">
      <c r="A42" s="7"/>
      <c r="B42" s="17" t="s">
        <v>342</v>
      </c>
      <c r="C42" s="18" t="s">
        <v>116</v>
      </c>
      <c r="D42" s="19" t="s">
        <v>113</v>
      </c>
      <c r="E42" s="20" t="s">
        <v>114</v>
      </c>
      <c r="F42" s="24" t="s">
        <v>47</v>
      </c>
      <c r="G42" s="24" t="s">
        <v>115</v>
      </c>
      <c r="H42" s="24" t="s">
        <v>49</v>
      </c>
      <c r="I42" s="38" t="s">
        <v>479</v>
      </c>
      <c r="J42" s="38"/>
      <c r="K42" s="85" t="s">
        <v>480</v>
      </c>
      <c r="L42" s="79" t="s">
        <v>424</v>
      </c>
      <c r="M42" s="38" t="s">
        <v>184</v>
      </c>
      <c r="N42" s="38" t="s">
        <v>425</v>
      </c>
      <c r="O42" s="22">
        <v>24958.6</v>
      </c>
      <c r="P42" s="22">
        <v>24953.6</v>
      </c>
      <c r="Q42" s="22">
        <v>11878.4</v>
      </c>
      <c r="R42" s="22">
        <v>11127.4</v>
      </c>
      <c r="S42" s="22">
        <v>11077.4</v>
      </c>
      <c r="T42" s="22">
        <v>11077.4</v>
      </c>
      <c r="U42" s="21"/>
    </row>
    <row r="43" spans="1:21" ht="38.25" hidden="1">
      <c r="A43" s="7"/>
      <c r="B43" s="17" t="s">
        <v>343</v>
      </c>
      <c r="C43" s="18" t="s">
        <v>279</v>
      </c>
      <c r="D43" s="19" t="s">
        <v>280</v>
      </c>
      <c r="E43" s="20"/>
      <c r="F43" s="24"/>
      <c r="G43" s="24"/>
      <c r="H43" s="24"/>
      <c r="I43" s="39"/>
      <c r="J43" s="39"/>
      <c r="K43" s="39"/>
      <c r="L43" s="39"/>
      <c r="M43" s="68"/>
      <c r="N43" s="39"/>
      <c r="O43" s="22"/>
      <c r="P43" s="22"/>
      <c r="Q43" s="22"/>
      <c r="R43" s="22"/>
      <c r="S43" s="22"/>
      <c r="T43" s="22"/>
      <c r="U43" s="21"/>
    </row>
    <row r="44" spans="1:21" ht="267.75" customHeight="1">
      <c r="A44" s="7" t="s">
        <v>329</v>
      </c>
      <c r="B44" s="17" t="s">
        <v>166</v>
      </c>
      <c r="C44" s="18" t="s">
        <v>118</v>
      </c>
      <c r="D44" s="19" t="s">
        <v>117</v>
      </c>
      <c r="E44" s="20" t="s">
        <v>289</v>
      </c>
      <c r="F44" s="24" t="s">
        <v>47</v>
      </c>
      <c r="G44" s="24" t="s">
        <v>356</v>
      </c>
      <c r="H44" s="24" t="s">
        <v>49</v>
      </c>
      <c r="I44" s="21"/>
      <c r="J44" s="21"/>
      <c r="K44" s="21"/>
      <c r="L44" s="69" t="s">
        <v>427</v>
      </c>
      <c r="M44" s="21"/>
      <c r="N44" s="24" t="s">
        <v>426</v>
      </c>
      <c r="O44" s="22">
        <v>177.5</v>
      </c>
      <c r="P44" s="22">
        <v>62.3</v>
      </c>
      <c r="Q44" s="22">
        <v>100</v>
      </c>
      <c r="R44" s="22">
        <v>100</v>
      </c>
      <c r="S44" s="22">
        <v>100</v>
      </c>
      <c r="T44" s="22">
        <v>100</v>
      </c>
      <c r="U44" s="21"/>
    </row>
    <row r="45" spans="1:22" ht="374.25" customHeight="1">
      <c r="A45" s="7"/>
      <c r="B45" s="17" t="s">
        <v>167</v>
      </c>
      <c r="C45" s="30" t="s">
        <v>120</v>
      </c>
      <c r="D45" s="34" t="s">
        <v>119</v>
      </c>
      <c r="E45" s="35" t="s">
        <v>98</v>
      </c>
      <c r="F45" s="24" t="s">
        <v>47</v>
      </c>
      <c r="G45" s="24" t="s">
        <v>481</v>
      </c>
      <c r="H45" s="24" t="s">
        <v>49</v>
      </c>
      <c r="I45" s="30" t="s">
        <v>486</v>
      </c>
      <c r="J45" s="31"/>
      <c r="K45" s="36" t="s">
        <v>482</v>
      </c>
      <c r="L45" s="106" t="s">
        <v>483</v>
      </c>
      <c r="M45" s="31"/>
      <c r="N45" s="36" t="s">
        <v>484</v>
      </c>
      <c r="O45" s="22">
        <v>4242.4</v>
      </c>
      <c r="P45" s="22">
        <v>4029.4</v>
      </c>
      <c r="Q45" s="22">
        <v>1713</v>
      </c>
      <c r="R45" s="22">
        <v>550.8</v>
      </c>
      <c r="S45" s="22">
        <v>920.5</v>
      </c>
      <c r="T45" s="22">
        <v>920.5</v>
      </c>
      <c r="U45" s="21"/>
      <c r="V45" s="89"/>
    </row>
    <row r="46" spans="1:21" ht="159.75" customHeight="1">
      <c r="A46" s="7"/>
      <c r="B46" s="33" t="s">
        <v>168</v>
      </c>
      <c r="C46" s="30" t="s">
        <v>122</v>
      </c>
      <c r="D46" s="34" t="s">
        <v>121</v>
      </c>
      <c r="E46" s="35" t="s">
        <v>41</v>
      </c>
      <c r="F46" s="31"/>
      <c r="G46" s="31"/>
      <c r="H46" s="31"/>
      <c r="I46" s="36"/>
      <c r="J46" s="31"/>
      <c r="K46" s="31"/>
      <c r="L46" s="31"/>
      <c r="M46" s="31"/>
      <c r="N46" s="31"/>
      <c r="O46" s="22">
        <f aca="true" t="shared" si="2" ref="O46:T46">O47</f>
        <v>1066845.0999999999</v>
      </c>
      <c r="P46" s="22">
        <f t="shared" si="2"/>
        <v>1052987.0000000002</v>
      </c>
      <c r="Q46" s="22">
        <f t="shared" si="2"/>
        <v>1044771.6000000001</v>
      </c>
      <c r="R46" s="22">
        <f t="shared" si="2"/>
        <v>1066743.9</v>
      </c>
      <c r="S46" s="22">
        <f t="shared" si="2"/>
        <v>1044779.8000000002</v>
      </c>
      <c r="T46" s="22">
        <f t="shared" si="2"/>
        <v>1044779.8000000002</v>
      </c>
      <c r="U46" s="31"/>
    </row>
    <row r="47" spans="1:23" s="11" customFormat="1" ht="86.25" customHeight="1">
      <c r="A47" s="13"/>
      <c r="B47" s="33" t="s">
        <v>169</v>
      </c>
      <c r="C47" s="30" t="s">
        <v>194</v>
      </c>
      <c r="D47" s="34" t="s">
        <v>123</v>
      </c>
      <c r="E47" s="35"/>
      <c r="F47" s="36"/>
      <c r="G47" s="36"/>
      <c r="H47" s="36"/>
      <c r="I47" s="31"/>
      <c r="J47" s="31"/>
      <c r="K47" s="31"/>
      <c r="L47" s="31"/>
      <c r="M47" s="31"/>
      <c r="N47" s="31"/>
      <c r="O47" s="22">
        <f aca="true" t="shared" si="3" ref="O47:T47">O48+O49+O50+O51+O52+O53+O54+O55+O56+O57+O58+O60+O61+O62+O59+O63+O64+O65+O66</f>
        <v>1066845.0999999999</v>
      </c>
      <c r="P47" s="22">
        <f t="shared" si="3"/>
        <v>1052987.0000000002</v>
      </c>
      <c r="Q47" s="22">
        <f t="shared" si="3"/>
        <v>1044771.6000000001</v>
      </c>
      <c r="R47" s="22">
        <f t="shared" si="3"/>
        <v>1066743.9</v>
      </c>
      <c r="S47" s="22">
        <f t="shared" si="3"/>
        <v>1044779.8000000002</v>
      </c>
      <c r="T47" s="22">
        <f t="shared" si="3"/>
        <v>1044779.8000000002</v>
      </c>
      <c r="U47" s="31"/>
      <c r="W47" s="98"/>
    </row>
    <row r="48" spans="1:23" s="11" customFormat="1" ht="402" customHeight="1">
      <c r="A48" s="13"/>
      <c r="B48" s="33" t="s">
        <v>250</v>
      </c>
      <c r="C48" s="30" t="s">
        <v>195</v>
      </c>
      <c r="D48" s="34" t="s">
        <v>123</v>
      </c>
      <c r="E48" s="35" t="s">
        <v>196</v>
      </c>
      <c r="F48" s="36" t="s">
        <v>124</v>
      </c>
      <c r="G48" s="36" t="s">
        <v>125</v>
      </c>
      <c r="H48" s="36" t="s">
        <v>126</v>
      </c>
      <c r="I48" s="77" t="s">
        <v>197</v>
      </c>
      <c r="J48" s="31" t="s">
        <v>185</v>
      </c>
      <c r="K48" s="36" t="s">
        <v>198</v>
      </c>
      <c r="L48" s="99" t="s">
        <v>428</v>
      </c>
      <c r="M48" s="31" t="s">
        <v>199</v>
      </c>
      <c r="N48" s="36" t="s">
        <v>429</v>
      </c>
      <c r="O48" s="22">
        <v>6074.2</v>
      </c>
      <c r="P48" s="22">
        <v>6074.2</v>
      </c>
      <c r="Q48" s="22">
        <v>5220.4</v>
      </c>
      <c r="R48" s="22">
        <v>4790.6</v>
      </c>
      <c r="S48" s="22">
        <v>4882.7</v>
      </c>
      <c r="T48" s="22">
        <v>4882.7</v>
      </c>
      <c r="U48" s="100"/>
      <c r="W48" s="80"/>
    </row>
    <row r="49" spans="1:23" s="11" customFormat="1" ht="60" customHeight="1" hidden="1">
      <c r="A49" s="13"/>
      <c r="B49" s="33" t="s">
        <v>251</v>
      </c>
      <c r="C49" s="30" t="s">
        <v>200</v>
      </c>
      <c r="D49" s="101"/>
      <c r="E49" s="92"/>
      <c r="F49" s="78"/>
      <c r="G49" s="78"/>
      <c r="H49" s="93"/>
      <c r="I49" s="78"/>
      <c r="J49" s="78"/>
      <c r="K49" s="78"/>
      <c r="L49" s="78"/>
      <c r="M49" s="78"/>
      <c r="N49" s="78"/>
      <c r="O49" s="22">
        <v>0</v>
      </c>
      <c r="P49" s="22">
        <v>0</v>
      </c>
      <c r="Q49" s="22">
        <v>0</v>
      </c>
      <c r="R49" s="22">
        <v>0</v>
      </c>
      <c r="S49" s="22">
        <v>0</v>
      </c>
      <c r="T49" s="22">
        <v>0</v>
      </c>
      <c r="U49" s="102"/>
      <c r="W49" s="80"/>
    </row>
    <row r="50" spans="1:23" s="11" customFormat="1" ht="244.5" customHeight="1">
      <c r="A50" s="13"/>
      <c r="B50" s="33" t="s">
        <v>252</v>
      </c>
      <c r="C50" s="91" t="s">
        <v>204</v>
      </c>
      <c r="D50" s="41"/>
      <c r="E50" s="16" t="s">
        <v>205</v>
      </c>
      <c r="F50" s="26" t="s">
        <v>206</v>
      </c>
      <c r="G50" s="26" t="s">
        <v>207</v>
      </c>
      <c r="H50" s="66" t="s">
        <v>202</v>
      </c>
      <c r="I50" s="26" t="s">
        <v>300</v>
      </c>
      <c r="J50" s="26" t="s">
        <v>208</v>
      </c>
      <c r="K50" s="66" t="s">
        <v>301</v>
      </c>
      <c r="L50" s="28" t="s">
        <v>431</v>
      </c>
      <c r="M50" s="26" t="s">
        <v>209</v>
      </c>
      <c r="N50" s="26" t="s">
        <v>430</v>
      </c>
      <c r="O50" s="42">
        <v>440590.7</v>
      </c>
      <c r="P50" s="43">
        <v>438390.2</v>
      </c>
      <c r="Q50" s="42">
        <v>435876.5</v>
      </c>
      <c r="R50" s="42">
        <v>441160.5</v>
      </c>
      <c r="S50" s="42">
        <v>435876.5</v>
      </c>
      <c r="T50" s="42">
        <v>435876.5</v>
      </c>
      <c r="U50" s="40"/>
      <c r="W50" s="81"/>
    </row>
    <row r="51" spans="1:23" s="11" customFormat="1" ht="306.75" customHeight="1">
      <c r="A51" s="13"/>
      <c r="B51" s="33" t="s">
        <v>253</v>
      </c>
      <c r="C51" s="44" t="s">
        <v>210</v>
      </c>
      <c r="D51" s="45"/>
      <c r="E51" s="15" t="s">
        <v>201</v>
      </c>
      <c r="F51" s="26" t="s">
        <v>206</v>
      </c>
      <c r="G51" s="26" t="s">
        <v>211</v>
      </c>
      <c r="H51" s="66" t="s">
        <v>202</v>
      </c>
      <c r="I51" s="38" t="s">
        <v>212</v>
      </c>
      <c r="J51" s="38" t="s">
        <v>213</v>
      </c>
      <c r="K51" s="70" t="s">
        <v>214</v>
      </c>
      <c r="L51" s="38" t="s">
        <v>432</v>
      </c>
      <c r="M51" s="26" t="s">
        <v>215</v>
      </c>
      <c r="N51" s="71" t="s">
        <v>433</v>
      </c>
      <c r="O51" s="22">
        <v>19095.7</v>
      </c>
      <c r="P51" s="49">
        <v>18122.3</v>
      </c>
      <c r="Q51" s="22">
        <v>16320.9</v>
      </c>
      <c r="R51" s="22">
        <v>16338.5</v>
      </c>
      <c r="S51" s="22">
        <v>16320.9</v>
      </c>
      <c r="T51" s="22">
        <v>16320.9</v>
      </c>
      <c r="U51" s="51"/>
      <c r="W51" s="81"/>
    </row>
    <row r="52" spans="1:23" s="11" customFormat="1" ht="409.5" customHeight="1">
      <c r="A52" s="13"/>
      <c r="B52" s="33" t="s">
        <v>254</v>
      </c>
      <c r="C52" s="46" t="s">
        <v>216</v>
      </c>
      <c r="D52" s="47"/>
      <c r="E52" s="29" t="s">
        <v>217</v>
      </c>
      <c r="F52" s="26" t="s">
        <v>206</v>
      </c>
      <c r="G52" s="26" t="s">
        <v>211</v>
      </c>
      <c r="H52" s="72" t="s">
        <v>202</v>
      </c>
      <c r="I52" s="77" t="s">
        <v>218</v>
      </c>
      <c r="J52" s="39" t="s">
        <v>208</v>
      </c>
      <c r="K52" s="63" t="s">
        <v>219</v>
      </c>
      <c r="L52" s="77" t="s">
        <v>435</v>
      </c>
      <c r="M52" s="73" t="s">
        <v>199</v>
      </c>
      <c r="N52" s="71" t="s">
        <v>434</v>
      </c>
      <c r="O52" s="22">
        <v>1250.4</v>
      </c>
      <c r="P52" s="22">
        <v>996.6</v>
      </c>
      <c r="Q52" s="22">
        <v>1248</v>
      </c>
      <c r="R52" s="22">
        <v>1300.8</v>
      </c>
      <c r="S52" s="48">
        <v>1248</v>
      </c>
      <c r="T52" s="48">
        <v>1248</v>
      </c>
      <c r="U52" s="51"/>
      <c r="W52" s="81"/>
    </row>
    <row r="53" spans="1:23" s="11" customFormat="1" ht="267.75" customHeight="1">
      <c r="A53" s="13"/>
      <c r="B53" s="33" t="s">
        <v>255</v>
      </c>
      <c r="C53" s="46" t="s">
        <v>220</v>
      </c>
      <c r="D53" s="47"/>
      <c r="E53" s="29" t="s">
        <v>217</v>
      </c>
      <c r="F53" s="26" t="s">
        <v>206</v>
      </c>
      <c r="G53" s="26" t="s">
        <v>221</v>
      </c>
      <c r="H53" s="66" t="s">
        <v>202</v>
      </c>
      <c r="I53" s="65" t="s">
        <v>222</v>
      </c>
      <c r="J53" s="65" t="s">
        <v>223</v>
      </c>
      <c r="K53" s="65" t="s">
        <v>358</v>
      </c>
      <c r="L53" s="65" t="s">
        <v>436</v>
      </c>
      <c r="M53" s="26"/>
      <c r="N53" s="71" t="s">
        <v>437</v>
      </c>
      <c r="O53" s="22">
        <v>8987.3</v>
      </c>
      <c r="P53" s="22">
        <v>8791.7</v>
      </c>
      <c r="Q53" s="22">
        <v>5849.7</v>
      </c>
      <c r="R53" s="22">
        <v>8727.1</v>
      </c>
      <c r="S53" s="48">
        <v>5849.7</v>
      </c>
      <c r="T53" s="48">
        <v>5849.7</v>
      </c>
      <c r="U53" s="51"/>
      <c r="W53" s="98"/>
    </row>
    <row r="54" spans="1:23" s="11" customFormat="1" ht="409.5">
      <c r="A54" s="13"/>
      <c r="B54" s="33" t="s">
        <v>256</v>
      </c>
      <c r="C54" s="46" t="s">
        <v>224</v>
      </c>
      <c r="D54" s="50"/>
      <c r="E54" s="29" t="s">
        <v>276</v>
      </c>
      <c r="F54" s="26" t="s">
        <v>206</v>
      </c>
      <c r="G54" s="26" t="s">
        <v>357</v>
      </c>
      <c r="H54" s="66" t="s">
        <v>202</v>
      </c>
      <c r="I54" s="26" t="s">
        <v>307</v>
      </c>
      <c r="J54" s="26" t="s">
        <v>302</v>
      </c>
      <c r="K54" s="26" t="s">
        <v>303</v>
      </c>
      <c r="L54" s="26" t="s">
        <v>438</v>
      </c>
      <c r="M54" s="26" t="s">
        <v>225</v>
      </c>
      <c r="N54" s="71" t="s">
        <v>440</v>
      </c>
      <c r="O54" s="22">
        <v>30183.8</v>
      </c>
      <c r="P54" s="49">
        <v>27916.2</v>
      </c>
      <c r="Q54" s="22">
        <v>31120.8</v>
      </c>
      <c r="R54" s="22">
        <v>33619.7</v>
      </c>
      <c r="S54" s="22">
        <v>31211.7</v>
      </c>
      <c r="T54" s="22">
        <v>31211.7</v>
      </c>
      <c r="U54" s="51"/>
      <c r="W54" s="98"/>
    </row>
    <row r="55" spans="1:21" s="11" customFormat="1" ht="395.25" customHeight="1">
      <c r="A55" s="13"/>
      <c r="B55" s="33" t="s">
        <v>257</v>
      </c>
      <c r="C55" s="46" t="s">
        <v>226</v>
      </c>
      <c r="D55" s="101"/>
      <c r="E55" s="103" t="s">
        <v>227</v>
      </c>
      <c r="F55" s="26" t="s">
        <v>228</v>
      </c>
      <c r="G55" s="26" t="s">
        <v>229</v>
      </c>
      <c r="H55" s="66" t="s">
        <v>230</v>
      </c>
      <c r="I55" s="38" t="s">
        <v>231</v>
      </c>
      <c r="J55" s="38" t="s">
        <v>232</v>
      </c>
      <c r="K55" s="70" t="s">
        <v>233</v>
      </c>
      <c r="L55" s="38" t="s">
        <v>439</v>
      </c>
      <c r="M55" s="38" t="s">
        <v>199</v>
      </c>
      <c r="N55" s="38" t="s">
        <v>441</v>
      </c>
      <c r="O55" s="52">
        <v>17800</v>
      </c>
      <c r="P55" s="52">
        <v>17655.6</v>
      </c>
      <c r="Q55" s="52">
        <v>21025.9</v>
      </c>
      <c r="R55" s="52">
        <v>21025.9</v>
      </c>
      <c r="S55" s="52">
        <v>21025.9</v>
      </c>
      <c r="T55" s="52">
        <v>21025.9</v>
      </c>
      <c r="U55" s="100"/>
    </row>
    <row r="56" spans="1:21" s="11" customFormat="1" ht="49.5" customHeight="1" hidden="1">
      <c r="A56" s="11" t="s">
        <v>0</v>
      </c>
      <c r="B56" s="33" t="s">
        <v>258</v>
      </c>
      <c r="C56" s="95" t="s">
        <v>234</v>
      </c>
      <c r="D56" s="96"/>
      <c r="E56" s="29"/>
      <c r="F56" s="28"/>
      <c r="G56" s="28"/>
      <c r="H56" s="28"/>
      <c r="I56" s="28"/>
      <c r="J56" s="28"/>
      <c r="K56" s="28"/>
      <c r="L56" s="28"/>
      <c r="M56" s="28"/>
      <c r="N56" s="97"/>
      <c r="O56" s="22"/>
      <c r="P56" s="49"/>
      <c r="Q56" s="22"/>
      <c r="R56" s="22"/>
      <c r="S56" s="22"/>
      <c r="T56" s="22"/>
      <c r="U56" s="100"/>
    </row>
    <row r="57" spans="2:21" s="11" customFormat="1" ht="409.5" customHeight="1">
      <c r="B57" s="33" t="s">
        <v>259</v>
      </c>
      <c r="C57" s="39" t="s">
        <v>236</v>
      </c>
      <c r="D57" s="86"/>
      <c r="E57" s="15" t="s">
        <v>205</v>
      </c>
      <c r="F57" s="38" t="s">
        <v>206</v>
      </c>
      <c r="G57" s="38" t="s">
        <v>237</v>
      </c>
      <c r="H57" s="70" t="s">
        <v>202</v>
      </c>
      <c r="I57" s="38" t="s">
        <v>238</v>
      </c>
      <c r="J57" s="38" t="s">
        <v>203</v>
      </c>
      <c r="K57" s="38" t="s">
        <v>239</v>
      </c>
      <c r="L57" s="38" t="s">
        <v>442</v>
      </c>
      <c r="M57" s="38" t="s">
        <v>199</v>
      </c>
      <c r="N57" s="38" t="s">
        <v>443</v>
      </c>
      <c r="O57" s="55">
        <v>104347.5</v>
      </c>
      <c r="P57" s="54">
        <v>100515.2</v>
      </c>
      <c r="Q57" s="55">
        <v>91040</v>
      </c>
      <c r="R57" s="55">
        <v>100869</v>
      </c>
      <c r="S57" s="55">
        <v>91040</v>
      </c>
      <c r="T57" s="55">
        <v>91040</v>
      </c>
      <c r="U57" s="100"/>
    </row>
    <row r="58" spans="2:21" s="11" customFormat="1" ht="409.5">
      <c r="B58" s="33" t="s">
        <v>260</v>
      </c>
      <c r="C58" s="87" t="s">
        <v>240</v>
      </c>
      <c r="D58" s="41"/>
      <c r="E58" s="16">
        <v>1004</v>
      </c>
      <c r="F58" s="78"/>
      <c r="G58" s="78"/>
      <c r="H58" s="78"/>
      <c r="I58" s="26" t="s">
        <v>308</v>
      </c>
      <c r="J58" s="26" t="s">
        <v>304</v>
      </c>
      <c r="K58" s="26" t="s">
        <v>305</v>
      </c>
      <c r="L58" s="26" t="s">
        <v>444</v>
      </c>
      <c r="M58" s="26" t="s">
        <v>241</v>
      </c>
      <c r="N58" s="26" t="s">
        <v>445</v>
      </c>
      <c r="O58" s="56">
        <v>9907.1</v>
      </c>
      <c r="P58" s="53">
        <v>9906.4</v>
      </c>
      <c r="Q58" s="56">
        <v>13284.6</v>
      </c>
      <c r="R58" s="56">
        <v>13284.6</v>
      </c>
      <c r="S58" s="56">
        <v>13284.6</v>
      </c>
      <c r="T58" s="56">
        <v>13284.6</v>
      </c>
      <c r="U58" s="100"/>
    </row>
    <row r="59" spans="2:21" s="11" customFormat="1" ht="330" customHeight="1">
      <c r="B59" s="33" t="s">
        <v>261</v>
      </c>
      <c r="C59" s="46" t="s">
        <v>274</v>
      </c>
      <c r="D59" s="41"/>
      <c r="E59" s="16" t="s">
        <v>290</v>
      </c>
      <c r="F59" s="26" t="s">
        <v>291</v>
      </c>
      <c r="G59" s="26"/>
      <c r="H59" s="26" t="s">
        <v>292</v>
      </c>
      <c r="I59" s="38" t="s">
        <v>377</v>
      </c>
      <c r="J59" s="26" t="s">
        <v>208</v>
      </c>
      <c r="K59" s="26" t="s">
        <v>378</v>
      </c>
      <c r="L59" s="26" t="s">
        <v>446</v>
      </c>
      <c r="M59" s="26"/>
      <c r="N59" s="26" t="s">
        <v>447</v>
      </c>
      <c r="O59" s="55">
        <v>424368.3</v>
      </c>
      <c r="P59" s="55">
        <v>421867.7</v>
      </c>
      <c r="Q59" s="55">
        <v>420252</v>
      </c>
      <c r="R59" s="55">
        <v>421706</v>
      </c>
      <c r="S59" s="55">
        <v>420252</v>
      </c>
      <c r="T59" s="55">
        <v>420252</v>
      </c>
      <c r="U59" s="100"/>
    </row>
    <row r="60" spans="2:21" s="11" customFormat="1" ht="108" customHeight="1" hidden="1">
      <c r="B60" s="33" t="s">
        <v>262</v>
      </c>
      <c r="C60" s="25" t="s">
        <v>242</v>
      </c>
      <c r="D60" s="57"/>
      <c r="E60" s="16"/>
      <c r="F60" s="26"/>
      <c r="G60" s="26"/>
      <c r="H60" s="26"/>
      <c r="I60" s="38"/>
      <c r="J60" s="26"/>
      <c r="K60" s="26"/>
      <c r="L60" s="26"/>
      <c r="M60" s="26"/>
      <c r="N60" s="26"/>
      <c r="O60" s="53"/>
      <c r="P60" s="54"/>
      <c r="Q60" s="53"/>
      <c r="R60" s="53"/>
      <c r="S60" s="53"/>
      <c r="T60" s="53"/>
      <c r="U60" s="100"/>
    </row>
    <row r="61" spans="2:21" s="11" customFormat="1" ht="213.75" customHeight="1">
      <c r="B61" s="33" t="s">
        <v>263</v>
      </c>
      <c r="C61" s="58" t="s">
        <v>243</v>
      </c>
      <c r="D61" s="59"/>
      <c r="E61" s="40" t="s">
        <v>244</v>
      </c>
      <c r="F61" s="39"/>
      <c r="G61" s="39"/>
      <c r="H61" s="74"/>
      <c r="I61" s="77" t="s">
        <v>245</v>
      </c>
      <c r="J61" s="75" t="s">
        <v>203</v>
      </c>
      <c r="K61" s="39" t="s">
        <v>246</v>
      </c>
      <c r="L61" s="99" t="s">
        <v>448</v>
      </c>
      <c r="M61" s="39"/>
      <c r="N61" s="39" t="s">
        <v>450</v>
      </c>
      <c r="O61" s="53">
        <v>344</v>
      </c>
      <c r="P61" s="54">
        <v>344</v>
      </c>
      <c r="Q61" s="53">
        <v>0</v>
      </c>
      <c r="R61" s="53">
        <v>344</v>
      </c>
      <c r="S61" s="53">
        <v>0</v>
      </c>
      <c r="T61" s="53">
        <v>0</v>
      </c>
      <c r="U61" s="100"/>
    </row>
    <row r="62" spans="2:21" s="11" customFormat="1" ht="202.5" customHeight="1">
      <c r="B62" s="33" t="s">
        <v>264</v>
      </c>
      <c r="C62" s="82" t="s">
        <v>247</v>
      </c>
      <c r="D62" s="60"/>
      <c r="E62" s="16" t="s">
        <v>277</v>
      </c>
      <c r="F62" s="39" t="s">
        <v>249</v>
      </c>
      <c r="G62" s="39" t="s">
        <v>293</v>
      </c>
      <c r="H62" s="63" t="s">
        <v>294</v>
      </c>
      <c r="I62" s="76" t="s">
        <v>309</v>
      </c>
      <c r="J62" s="39"/>
      <c r="K62" s="39"/>
      <c r="L62" s="39" t="s">
        <v>359</v>
      </c>
      <c r="M62" s="39"/>
      <c r="N62" s="39" t="s">
        <v>449</v>
      </c>
      <c r="O62" s="53">
        <v>66</v>
      </c>
      <c r="P62" s="54">
        <v>66</v>
      </c>
      <c r="Q62" s="53">
        <v>45</v>
      </c>
      <c r="R62" s="53">
        <v>48</v>
      </c>
      <c r="S62" s="54">
        <v>300</v>
      </c>
      <c r="T62" s="54">
        <v>300</v>
      </c>
      <c r="U62" s="100"/>
    </row>
    <row r="63" spans="2:21" s="11" customFormat="1" ht="149.25" customHeight="1">
      <c r="B63" s="33" t="s">
        <v>273</v>
      </c>
      <c r="C63" s="82" t="s">
        <v>282</v>
      </c>
      <c r="D63" s="60"/>
      <c r="E63" s="16" t="s">
        <v>248</v>
      </c>
      <c r="F63" s="36"/>
      <c r="G63" s="36"/>
      <c r="H63" s="36"/>
      <c r="I63" s="77" t="s">
        <v>283</v>
      </c>
      <c r="J63" s="75" t="s">
        <v>284</v>
      </c>
      <c r="K63" s="39" t="s">
        <v>285</v>
      </c>
      <c r="L63" s="28" t="s">
        <v>451</v>
      </c>
      <c r="M63" s="39"/>
      <c r="N63" s="39" t="s">
        <v>452</v>
      </c>
      <c r="O63" s="53">
        <v>108</v>
      </c>
      <c r="P63" s="54">
        <v>107.8</v>
      </c>
      <c r="Q63" s="53">
        <v>108</v>
      </c>
      <c r="R63" s="53">
        <v>108</v>
      </c>
      <c r="S63" s="53">
        <v>108</v>
      </c>
      <c r="T63" s="53">
        <v>108</v>
      </c>
      <c r="U63" s="100"/>
    </row>
    <row r="64" spans="2:21" s="11" customFormat="1" ht="259.5" customHeight="1">
      <c r="B64" s="33" t="s">
        <v>275</v>
      </c>
      <c r="C64" s="82" t="s">
        <v>310</v>
      </c>
      <c r="D64" s="60"/>
      <c r="E64" s="16" t="s">
        <v>217</v>
      </c>
      <c r="F64" s="36"/>
      <c r="G64" s="104"/>
      <c r="H64" s="36"/>
      <c r="I64" s="77" t="s">
        <v>328</v>
      </c>
      <c r="J64" s="75" t="s">
        <v>223</v>
      </c>
      <c r="K64" s="39" t="s">
        <v>313</v>
      </c>
      <c r="L64" s="28" t="s">
        <v>454</v>
      </c>
      <c r="M64" s="39" t="s">
        <v>235</v>
      </c>
      <c r="N64" s="39" t="s">
        <v>453</v>
      </c>
      <c r="O64" s="53">
        <v>822.4</v>
      </c>
      <c r="P64" s="53">
        <v>636.8</v>
      </c>
      <c r="Q64" s="53">
        <v>814.4</v>
      </c>
      <c r="R64" s="53">
        <v>855.8</v>
      </c>
      <c r="S64" s="53">
        <v>814.4</v>
      </c>
      <c r="T64" s="53">
        <v>814.4</v>
      </c>
      <c r="U64" s="100"/>
    </row>
    <row r="65" spans="2:21" s="11" customFormat="1" ht="106.5" customHeight="1" hidden="1">
      <c r="B65" s="33" t="s">
        <v>331</v>
      </c>
      <c r="C65" s="82" t="s">
        <v>345</v>
      </c>
      <c r="D65" s="60"/>
      <c r="E65" s="16"/>
      <c r="F65" s="36"/>
      <c r="G65" s="36"/>
      <c r="H65" s="36"/>
      <c r="I65" s="77"/>
      <c r="J65" s="75"/>
      <c r="K65" s="39"/>
      <c r="L65" s="28"/>
      <c r="M65" s="39"/>
      <c r="N65" s="39"/>
      <c r="O65" s="55">
        <v>0</v>
      </c>
      <c r="P65" s="55">
        <v>0</v>
      </c>
      <c r="Q65" s="55">
        <v>0</v>
      </c>
      <c r="R65" s="55">
        <v>0</v>
      </c>
      <c r="S65" s="55">
        <v>0</v>
      </c>
      <c r="T65" s="55">
        <v>0</v>
      </c>
      <c r="U65" s="100"/>
    </row>
    <row r="66" spans="2:21" s="11" customFormat="1" ht="409.5" customHeight="1">
      <c r="B66" s="33" t="s">
        <v>344</v>
      </c>
      <c r="C66" s="82" t="s">
        <v>346</v>
      </c>
      <c r="D66" s="60"/>
      <c r="E66" s="90" t="s">
        <v>201</v>
      </c>
      <c r="F66" s="36"/>
      <c r="G66" s="36"/>
      <c r="H66" s="36"/>
      <c r="I66" s="77" t="s">
        <v>369</v>
      </c>
      <c r="J66" s="75" t="s">
        <v>360</v>
      </c>
      <c r="K66" s="39" t="s">
        <v>370</v>
      </c>
      <c r="L66" s="88" t="s">
        <v>368</v>
      </c>
      <c r="M66" s="39" t="s">
        <v>361</v>
      </c>
      <c r="N66" s="39" t="s">
        <v>371</v>
      </c>
      <c r="O66" s="55">
        <v>2899.7</v>
      </c>
      <c r="P66" s="54">
        <v>1596.3</v>
      </c>
      <c r="Q66" s="55">
        <v>2565.4</v>
      </c>
      <c r="R66" s="55">
        <v>2565.4</v>
      </c>
      <c r="S66" s="55">
        <v>2565.4</v>
      </c>
      <c r="T66" s="55">
        <v>2565.4</v>
      </c>
      <c r="U66" s="100"/>
    </row>
    <row r="67" spans="2:21" s="11" customFormat="1" ht="232.5" customHeight="1">
      <c r="B67" s="33" t="s">
        <v>170</v>
      </c>
      <c r="C67" s="30" t="s">
        <v>128</v>
      </c>
      <c r="D67" s="34" t="s">
        <v>127</v>
      </c>
      <c r="E67" s="35" t="s">
        <v>41</v>
      </c>
      <c r="F67" s="31"/>
      <c r="G67" s="31"/>
      <c r="H67" s="31"/>
      <c r="I67" s="31"/>
      <c r="J67" s="31"/>
      <c r="K67" s="31"/>
      <c r="L67" s="31"/>
      <c r="M67" s="31"/>
      <c r="N67" s="31"/>
      <c r="O67" s="22">
        <f>O68+O70+O71+O69</f>
        <v>45441.299999999996</v>
      </c>
      <c r="P67" s="22">
        <f>P68+P70+P71+P69</f>
        <v>45414.9</v>
      </c>
      <c r="Q67" s="22">
        <f>Q68+Q70+Q71+Q69</f>
        <v>69755.70000000001</v>
      </c>
      <c r="R67" s="22">
        <f>R68+R70+R71+R69</f>
        <v>41717.8</v>
      </c>
      <c r="S67" s="22">
        <f>S68+S70+S71</f>
        <v>41502.8</v>
      </c>
      <c r="T67" s="22">
        <f>T68+T70+T71</f>
        <v>41502.8</v>
      </c>
      <c r="U67" s="31"/>
    </row>
    <row r="68" spans="2:21" s="11" customFormat="1" ht="303" customHeight="1">
      <c r="B68" s="33" t="s">
        <v>171</v>
      </c>
      <c r="C68" s="30" t="s">
        <v>131</v>
      </c>
      <c r="D68" s="34" t="s">
        <v>129</v>
      </c>
      <c r="E68" s="35" t="s">
        <v>85</v>
      </c>
      <c r="F68" s="36" t="s">
        <v>47</v>
      </c>
      <c r="G68" s="36" t="s">
        <v>130</v>
      </c>
      <c r="H68" s="36" t="s">
        <v>49</v>
      </c>
      <c r="I68" s="31"/>
      <c r="J68" s="31"/>
      <c r="K68" s="31"/>
      <c r="L68" s="38" t="s">
        <v>455</v>
      </c>
      <c r="M68" s="26" t="s">
        <v>186</v>
      </c>
      <c r="N68" s="26" t="s">
        <v>382</v>
      </c>
      <c r="O68" s="22">
        <v>42085.7</v>
      </c>
      <c r="P68" s="22">
        <v>42085.7</v>
      </c>
      <c r="Q68" s="22">
        <v>36963.3</v>
      </c>
      <c r="R68" s="22">
        <v>36963.3</v>
      </c>
      <c r="S68" s="22">
        <v>36748.3</v>
      </c>
      <c r="T68" s="22">
        <v>36748.3</v>
      </c>
      <c r="U68" s="31"/>
    </row>
    <row r="69" spans="2:21" s="11" customFormat="1" ht="409.5" customHeight="1">
      <c r="B69" s="33" t="s">
        <v>333</v>
      </c>
      <c r="C69" s="30" t="s">
        <v>334</v>
      </c>
      <c r="D69" s="34" t="s">
        <v>132</v>
      </c>
      <c r="E69" s="35" t="s">
        <v>375</v>
      </c>
      <c r="F69" s="36" t="s">
        <v>47</v>
      </c>
      <c r="G69" s="36" t="s">
        <v>336</v>
      </c>
      <c r="H69" s="36" t="s">
        <v>49</v>
      </c>
      <c r="I69" s="26"/>
      <c r="J69" s="31"/>
      <c r="K69" s="26"/>
      <c r="L69" s="26"/>
      <c r="M69" s="31"/>
      <c r="N69" s="26"/>
      <c r="O69" s="22">
        <v>50</v>
      </c>
      <c r="P69" s="22">
        <v>49.5</v>
      </c>
      <c r="Q69" s="22">
        <v>50</v>
      </c>
      <c r="R69" s="22">
        <v>0</v>
      </c>
      <c r="S69" s="22">
        <v>0</v>
      </c>
      <c r="T69" s="22">
        <v>0</v>
      </c>
      <c r="U69" s="31"/>
    </row>
    <row r="70" spans="2:23" s="11" customFormat="1" ht="134.25" customHeight="1">
      <c r="B70" s="33" t="s">
        <v>172</v>
      </c>
      <c r="C70" s="30" t="s">
        <v>133</v>
      </c>
      <c r="D70" s="34" t="s">
        <v>132</v>
      </c>
      <c r="E70" s="35" t="s">
        <v>485</v>
      </c>
      <c r="F70" s="36" t="s">
        <v>47</v>
      </c>
      <c r="G70" s="36" t="s">
        <v>297</v>
      </c>
      <c r="H70" s="36" t="s">
        <v>49</v>
      </c>
      <c r="I70" s="26"/>
      <c r="J70" s="31"/>
      <c r="K70" s="26"/>
      <c r="L70" s="26"/>
      <c r="M70" s="31"/>
      <c r="N70" s="26"/>
      <c r="O70" s="22">
        <f>800.7-701</f>
        <v>99.70000000000005</v>
      </c>
      <c r="P70" s="22">
        <f>799.4-701</f>
        <v>98.39999999999998</v>
      </c>
      <c r="Q70" s="22">
        <f>28733.4-726</f>
        <v>28007.4</v>
      </c>
      <c r="R70" s="22">
        <f>369.5-350</f>
        <v>19.5</v>
      </c>
      <c r="S70" s="22">
        <f>369.5-350</f>
        <v>19.5</v>
      </c>
      <c r="T70" s="22">
        <f>369.5-350</f>
        <v>19.5</v>
      </c>
      <c r="U70" s="31"/>
      <c r="V70" s="14"/>
      <c r="W70" s="105"/>
    </row>
    <row r="71" spans="2:21" s="11" customFormat="1" ht="409.5" customHeight="1">
      <c r="B71" s="33" t="s">
        <v>173</v>
      </c>
      <c r="C71" s="30" t="s">
        <v>135</v>
      </c>
      <c r="D71" s="34" t="s">
        <v>134</v>
      </c>
      <c r="E71" s="35" t="s">
        <v>180</v>
      </c>
      <c r="F71" s="36" t="s">
        <v>47</v>
      </c>
      <c r="G71" s="36" t="s">
        <v>297</v>
      </c>
      <c r="H71" s="36" t="s">
        <v>49</v>
      </c>
      <c r="I71" s="31"/>
      <c r="J71" s="31"/>
      <c r="K71" s="31"/>
      <c r="L71" s="26" t="s">
        <v>456</v>
      </c>
      <c r="M71" s="26" t="s">
        <v>187</v>
      </c>
      <c r="N71" s="26" t="s">
        <v>457</v>
      </c>
      <c r="O71" s="22">
        <v>3205.9</v>
      </c>
      <c r="P71" s="22">
        <v>3181.3</v>
      </c>
      <c r="Q71" s="22">
        <v>4735</v>
      </c>
      <c r="R71" s="22">
        <v>4735</v>
      </c>
      <c r="S71" s="22">
        <v>4735</v>
      </c>
      <c r="T71" s="22">
        <v>4735</v>
      </c>
      <c r="U71" s="31"/>
    </row>
    <row r="72" spans="2:21" s="11" customFormat="1" ht="38.25">
      <c r="B72" s="33" t="s">
        <v>0</v>
      </c>
      <c r="C72" s="30" t="s">
        <v>137</v>
      </c>
      <c r="D72" s="34" t="s">
        <v>136</v>
      </c>
      <c r="E72" s="35" t="s">
        <v>41</v>
      </c>
      <c r="F72" s="31"/>
      <c r="G72" s="31"/>
      <c r="H72" s="31"/>
      <c r="I72" s="31"/>
      <c r="J72" s="31"/>
      <c r="K72" s="31"/>
      <c r="L72" s="31"/>
      <c r="M72" s="31"/>
      <c r="N72" s="31"/>
      <c r="O72" s="62">
        <f aca="true" t="shared" si="4" ref="O72:T72">O46+O9+O67</f>
        <v>2378228.6999999993</v>
      </c>
      <c r="P72" s="62">
        <f t="shared" si="4"/>
        <v>2331133.3000000003</v>
      </c>
      <c r="Q72" s="62">
        <f t="shared" si="4"/>
        <v>2136848.7600000002</v>
      </c>
      <c r="R72" s="62">
        <f t="shared" si="4"/>
        <v>2000617.8599999999</v>
      </c>
      <c r="S72" s="62">
        <f t="shared" si="4"/>
        <v>2254177.86</v>
      </c>
      <c r="T72" s="62">
        <f t="shared" si="4"/>
        <v>2254177.86</v>
      </c>
      <c r="U72" s="31"/>
    </row>
    <row r="73" s="11" customFormat="1" ht="12.75"/>
    <row r="74" s="11" customFormat="1" ht="16.5" customHeight="1"/>
    <row r="75" s="11" customFormat="1" ht="12.75" customHeight="1"/>
  </sheetData>
  <sheetProtection/>
  <mergeCells count="13">
    <mergeCell ref="U4:U6"/>
    <mergeCell ref="F5:H5"/>
    <mergeCell ref="I5:K5"/>
    <mergeCell ref="L5:N5"/>
    <mergeCell ref="O5:P5"/>
    <mergeCell ref="S5:T5"/>
    <mergeCell ref="P1:U2"/>
    <mergeCell ref="E2:O2"/>
    <mergeCell ref="B3:U3"/>
    <mergeCell ref="B4:D6"/>
    <mergeCell ref="E4:E6"/>
    <mergeCell ref="F4:N4"/>
    <mergeCell ref="O4:T4"/>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O50:U50">
      <formula1>-100000000000</formula1>
    </dataValidation>
  </dataValidations>
  <printOptions/>
  <pageMargins left="0.31496062992125984" right="0.1968503937007874" top="0.1968503937007874" bottom="0.15748031496062992"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КейСистемс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dc:creator>
  <cp:keywords/>
  <dc:description/>
  <cp:lastModifiedBy>Reshetova_LN</cp:lastModifiedBy>
  <cp:lastPrinted>2020-06-29T12:12:45Z</cp:lastPrinted>
  <dcterms:created xsi:type="dcterms:W3CDTF">1999-06-18T11:48:52Z</dcterms:created>
  <dcterms:modified xsi:type="dcterms:W3CDTF">2020-07-02T07:46:41Z</dcterms:modified>
  <cp:category/>
  <cp:version/>
  <cp:contentType/>
  <cp:contentStatus/>
</cp:coreProperties>
</file>