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<sst xmlns="http://schemas.openxmlformats.org/spreadsheetml/2006/main" count="175" uniqueCount="119">
  <si>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</si>
  <si>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</si>
  <si>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</si>
  <si>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</si>
  <si>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</si>
  <si>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</si>
  <si>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</si>
  <si>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</si>
  <si>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</si>
  <si>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</si>
  <si>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</si>
  <si>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</si>
  <si>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</si>
  <si>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</si>
  <si>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</si>
  <si>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</si>
  <si>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</si>
  <si>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</si>
  <si>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</si>
  <si>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</si>
  <si>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</si>
  <si>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</si>
  <si>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</si>
  <si>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</si>
  <si>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</si>
  <si>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</si>
  <si>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</si>
  <si>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</si>
  <si>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</si>
  <si>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</si>
  <si>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</si>
  <si>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</si>
  <si>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</si>
  <si>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</si>
  <si>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</si>
  <si>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</si>
  <si>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</si>
  <si>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</si>
  <si>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</si>
  <si>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</si>
  <si>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</si>
  <si>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</si>
  <si>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</si>
  <si>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</si>
  <si>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</si>
  <si>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</si>
  <si>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</si>
  <si>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</si>
  <si>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</si>
  <si>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</si>
  <si>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</si>
  <si>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</si>
  <si>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</si>
  <si>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</si>
  <si>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</si>
  <si>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</si>
  <si>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</si>
  <si>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</si>
  <si>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</si>
  <si>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</si>
  <si>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</si>
  <si>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</si>
  <si>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</si>
  <si>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</si>
  <si>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</si>
  <si>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</si>
  <si>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</si>
  <si>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</si>
  <si>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</si>
  <si>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</si>
  <si>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</si>
  <si>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</si>
  <si>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</si>
  <si>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</si>
  <si>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</si>
  <si>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</si>
  <si>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</si>
  <si>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</si>
  <si>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</si>
  <si>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</si>
  <si>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</si>
  <si>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</si>
  <si>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</si>
  <si>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</si>
  <si>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</si>
  <si>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</si>
  <si>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</si>
  <si>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</si>
  <si>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А.Ю. Зимина</t>
  </si>
  <si>
    <t>Муниципальный контракт № 0313300005613000026-0135052-01 от21.06.2013 г.</t>
  </si>
  <si>
    <t>Протокол подведения итогов аукциона № 0313300005613000026-1 от 10.06.2013 г.</t>
  </si>
  <si>
    <t>28.10.2013г. - 2 млн. руб.</t>
  </si>
  <si>
    <t>8,175% годовых</t>
  </si>
  <si>
    <t>28.10.2014г.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</si>
  <si>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</si>
  <si>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</si>
  <si>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</si>
  <si>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</si>
  <si>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</si>
  <si>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</si>
  <si>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</si>
  <si>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</si>
  <si>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</si>
  <si>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</si>
  <si>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</si>
  <si>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</si>
  <si>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</si>
  <si>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</si>
  <si>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</si>
  <si>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</si>
  <si>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</si>
  <si>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</si>
  <si>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</si>
  <si>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Соглашение № 104 от 25.09.2014 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</si>
  <si>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</si>
  <si>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</si>
  <si>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</si>
  <si>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</si>
  <si>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по состоянию на "01"октября"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</si>
</sst>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L23" sqref="L2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4" t="s">
        <v>118</v>
      </c>
      <c r="H8" s="35"/>
      <c r="I8" s="35"/>
      <c r="J8" s="35"/>
      <c r="K8" s="35"/>
      <c r="L8" s="35"/>
      <c r="M8" s="35"/>
      <c r="N8" s="35"/>
      <c r="O8" s="35"/>
    </row>
    <row r="10" spans="1:24" ht="12.75">
      <c r="A10" s="32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"/>
    </row>
    <row r="11" spans="1:24" ht="27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88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zoomScale="75" zoomScaleNormal="75" zoomScalePageLayoutView="0" workbookViewId="0" topLeftCell="A7">
      <selection activeCell="L11" sqref="L11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94</v>
      </c>
      <c r="C7" s="27" t="s">
        <v>95</v>
      </c>
      <c r="D7" s="22" t="s">
        <v>77</v>
      </c>
      <c r="E7" s="22" t="s">
        <v>78</v>
      </c>
      <c r="F7" s="27" t="s">
        <v>96</v>
      </c>
      <c r="G7" s="27" t="s">
        <v>97</v>
      </c>
      <c r="H7" s="24">
        <v>39027098</v>
      </c>
      <c r="I7" s="24">
        <v>0</v>
      </c>
      <c r="J7" s="30" t="s">
        <v>98</v>
      </c>
      <c r="K7" s="22" t="s">
        <v>79</v>
      </c>
      <c r="L7" s="31">
        <f>23817.22+27345.7+27345.7+24699.34+27345.7+26463.58+27345.7+26463.58+27345.7+27345.7</f>
        <v>265517.92000000004</v>
      </c>
      <c r="M7" s="24">
        <f>H7-I7</f>
        <v>39027098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102</v>
      </c>
      <c r="C8" s="27" t="s">
        <v>99</v>
      </c>
      <c r="D8" s="22" t="s">
        <v>77</v>
      </c>
      <c r="E8" s="22" t="s">
        <v>78</v>
      </c>
      <c r="F8" s="27" t="s">
        <v>100</v>
      </c>
      <c r="G8" s="27" t="s">
        <v>101</v>
      </c>
      <c r="H8" s="24">
        <v>21962000</v>
      </c>
      <c r="I8" s="24">
        <v>0</v>
      </c>
      <c r="J8" s="30" t="s">
        <v>98</v>
      </c>
      <c r="K8" s="22" t="s">
        <v>79</v>
      </c>
      <c r="L8" s="25">
        <f>4467.61+15388.44+15388.44+13899.24+15388.44+14892.04+15388.44+14892.04+15388.44+15388.44</f>
        <v>140481.57</v>
      </c>
      <c r="M8" s="24">
        <f>H8-I8</f>
        <v>21962000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103</v>
      </c>
      <c r="C9" s="27" t="s">
        <v>104</v>
      </c>
      <c r="D9" s="22" t="s">
        <v>77</v>
      </c>
      <c r="E9" s="22" t="s">
        <v>78</v>
      </c>
      <c r="F9" s="27" t="s">
        <v>105</v>
      </c>
      <c r="G9" s="27" t="s">
        <v>106</v>
      </c>
      <c r="H9" s="24">
        <v>100475200</v>
      </c>
      <c r="I9" s="24">
        <v>0</v>
      </c>
      <c r="J9" s="30" t="s">
        <v>98</v>
      </c>
      <c r="K9" s="22" t="s">
        <v>79</v>
      </c>
      <c r="L9" s="25">
        <f>61317.4+68130.44+70401.46+70401.46</f>
        <v>270250.76</v>
      </c>
      <c r="M9" s="24">
        <f>H9-I9</f>
        <v>100475200</v>
      </c>
      <c r="N9" s="24"/>
      <c r="O9" s="22"/>
      <c r="P9" s="26" t="s">
        <v>85</v>
      </c>
      <c r="Q9" s="22"/>
    </row>
    <row r="10" spans="1:17" ht="99.75" customHeight="1">
      <c r="A10" s="23">
        <v>4</v>
      </c>
      <c r="B10" s="27" t="s">
        <v>108</v>
      </c>
      <c r="C10" s="27" t="s">
        <v>107</v>
      </c>
      <c r="D10" s="22" t="s">
        <v>77</v>
      </c>
      <c r="E10" s="22" t="s">
        <v>78</v>
      </c>
      <c r="F10" s="27" t="s">
        <v>109</v>
      </c>
      <c r="G10" s="27" t="s">
        <v>106</v>
      </c>
      <c r="H10" s="24">
        <v>5702700</v>
      </c>
      <c r="I10" s="24">
        <v>0</v>
      </c>
      <c r="J10" s="30" t="s">
        <v>98</v>
      </c>
      <c r="K10" s="22" t="s">
        <v>79</v>
      </c>
      <c r="L10" s="25">
        <f>902.28+3866.9+3995.8+3995.8</f>
        <v>12760.779999999999</v>
      </c>
      <c r="M10" s="24">
        <f>H10-I10</f>
        <v>5702700</v>
      </c>
      <c r="N10" s="24"/>
      <c r="O10" s="22"/>
      <c r="P10" s="26" t="s">
        <v>85</v>
      </c>
      <c r="Q10" s="22"/>
    </row>
    <row r="11" spans="1:17" ht="99.75" customHeight="1">
      <c r="A11" s="23">
        <v>5</v>
      </c>
      <c r="B11" s="27" t="s">
        <v>110</v>
      </c>
      <c r="C11" s="27" t="s">
        <v>111</v>
      </c>
      <c r="D11" s="22" t="s">
        <v>77</v>
      </c>
      <c r="E11" s="22" t="s">
        <v>78</v>
      </c>
      <c r="F11" s="27" t="s">
        <v>112</v>
      </c>
      <c r="G11" s="27" t="s">
        <v>106</v>
      </c>
      <c r="H11" s="24">
        <v>267700</v>
      </c>
      <c r="I11" s="24">
        <v>0</v>
      </c>
      <c r="J11" s="30" t="s">
        <v>98</v>
      </c>
      <c r="K11" s="22" t="s">
        <v>79</v>
      </c>
      <c r="L11" s="31">
        <f>145.22+187.57</f>
        <v>332.78999999999996</v>
      </c>
      <c r="M11" s="24">
        <f>H11-I11</f>
        <v>267700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113</v>
      </c>
      <c r="C12" s="27" t="s">
        <v>114</v>
      </c>
      <c r="D12" s="22" t="s">
        <v>77</v>
      </c>
      <c r="E12" s="22" t="s">
        <v>78</v>
      </c>
      <c r="F12" s="27" t="s">
        <v>115</v>
      </c>
      <c r="G12" s="27" t="s">
        <v>116</v>
      </c>
      <c r="H12" s="24">
        <v>44000000</v>
      </c>
      <c r="I12" s="24">
        <v>0</v>
      </c>
      <c r="J12" s="30" t="s">
        <v>98</v>
      </c>
      <c r="K12" s="27" t="s">
        <v>117</v>
      </c>
      <c r="L12" s="25">
        <v>0</v>
      </c>
      <c r="M12" s="24">
        <f>H12-I12</f>
        <v>44000000</v>
      </c>
      <c r="N12" s="24"/>
      <c r="O12" s="22"/>
      <c r="P12" s="26" t="s">
        <v>85</v>
      </c>
      <c r="Q12" s="22"/>
    </row>
    <row r="13" spans="1:17" ht="15">
      <c r="A13" s="8" t="s">
        <v>16</v>
      </c>
      <c r="B13" s="8"/>
      <c r="C13" s="8"/>
      <c r="D13" s="8"/>
      <c r="E13" s="8"/>
      <c r="F13" s="8"/>
      <c r="G13" s="8"/>
      <c r="H13" s="18">
        <f>SUM(H7:H12)</f>
        <v>211434698</v>
      </c>
      <c r="I13" s="18">
        <f>SUM(I7:I12)</f>
        <v>0</v>
      </c>
      <c r="J13" s="18"/>
      <c r="K13" s="18"/>
      <c r="L13" s="18">
        <f>SUM(L7:L12)</f>
        <v>689343.8200000001</v>
      </c>
      <c r="M13" s="18">
        <f>SUM(M7:M12)</f>
        <v>211434698</v>
      </c>
      <c r="N13" s="18"/>
      <c r="O13" s="17"/>
      <c r="P13" s="17"/>
      <c r="Q13" s="17"/>
    </row>
    <row r="15" ht="15">
      <c r="F15" s="9"/>
    </row>
    <row r="16" spans="1:12" ht="15">
      <c r="A16" s="21" t="s">
        <v>80</v>
      </c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81</v>
      </c>
      <c r="B17" s="21"/>
      <c r="C17" s="21"/>
      <c r="D17" s="21"/>
      <c r="E17" s="21"/>
      <c r="F17" s="21"/>
      <c r="G17" s="21"/>
      <c r="H17" s="21"/>
      <c r="I17" s="21" t="s">
        <v>82</v>
      </c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84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83</v>
      </c>
      <c r="B21" s="21"/>
      <c r="C21" s="21"/>
      <c r="D21" s="21"/>
      <c r="E21" s="21"/>
      <c r="F21" s="21"/>
      <c r="G21" s="21"/>
      <c r="H21" s="21"/>
      <c r="I21" s="21" t="s">
        <v>88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 t="s">
        <v>89</v>
      </c>
      <c r="C7" s="29" t="s">
        <v>90</v>
      </c>
      <c r="D7" s="27" t="s">
        <v>87</v>
      </c>
      <c r="E7" s="28" t="s">
        <v>91</v>
      </c>
      <c r="F7" s="27" t="s">
        <v>92</v>
      </c>
      <c r="G7" s="27" t="s">
        <v>93</v>
      </c>
      <c r="H7" s="22">
        <v>2000000</v>
      </c>
      <c r="I7" s="22">
        <v>2000000</v>
      </c>
      <c r="J7" s="27" t="s">
        <v>86</v>
      </c>
      <c r="K7" s="22">
        <v>10302.74</v>
      </c>
      <c r="L7" s="24">
        <f>SUM(H7-I7)</f>
        <v>0</v>
      </c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2000000</v>
      </c>
      <c r="I9" s="18">
        <f>SUM(I7:I8)</f>
        <v>2000000</v>
      </c>
      <c r="J9" s="18"/>
      <c r="K9" s="18">
        <f>SUM(K7:K8)</f>
        <v>10302.74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88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88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2014-10-01T12:23:02Z</cp:lastPrinted>
  <dcterms:created xsi:type="dcterms:W3CDTF">2007-07-05T14:40:34Z</dcterms:created>
  <dcterms:modified xsi:type="dcterms:W3CDTF">2014-10-01T12:23:12Z</dcterms:modified>
  <cp:category/>
  <cp:version/>
  <cp:contentType/>
  <cp:contentStatus/>
</cp:coreProperties>
</file>