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90" windowWidth="19440" windowHeight="9750" activeTab="3"/>
  </bookViews>
  <sheets>
    <sheet name="МП Городское хозяйство" sheetId="1" r:id="rId1"/>
    <sheet name="МП Развитие культуры" sheetId="2" r:id="rId2"/>
    <sheet name="МП Образование" sheetId="3" r:id="rId3"/>
    <sheet name="МП Здоровый образ жизни" sheetId="4" r:id="rId4"/>
  </sheets>
  <calcPr calcId="144525"/>
</workbook>
</file>

<file path=xl/calcChain.xml><?xml version="1.0" encoding="utf-8"?>
<calcChain xmlns="http://schemas.openxmlformats.org/spreadsheetml/2006/main">
  <c r="G133" i="3" l="1"/>
  <c r="F133" i="3"/>
  <c r="E133" i="3"/>
  <c r="E132" i="3" s="1"/>
  <c r="G132" i="3"/>
  <c r="F132" i="3"/>
  <c r="G129" i="3"/>
  <c r="G128" i="3" s="1"/>
  <c r="F129" i="3"/>
  <c r="F128" i="3" s="1"/>
  <c r="E129" i="3"/>
  <c r="E128" i="3"/>
  <c r="G125" i="3"/>
  <c r="F125" i="3"/>
  <c r="E125" i="3"/>
  <c r="E124" i="3" s="1"/>
  <c r="G124" i="3"/>
  <c r="F124" i="3"/>
  <c r="G121" i="3"/>
  <c r="G120" i="3" s="1"/>
  <c r="G118" i="3" s="1"/>
  <c r="F121" i="3"/>
  <c r="F120" i="3" s="1"/>
  <c r="F118" i="3" s="1"/>
  <c r="E121" i="3"/>
  <c r="E120" i="3"/>
  <c r="G114" i="3"/>
  <c r="G113" i="3" s="1"/>
  <c r="G106" i="3" s="1"/>
  <c r="F114" i="3"/>
  <c r="E114" i="3"/>
  <c r="F113" i="3"/>
  <c r="E113" i="3"/>
  <c r="G109" i="3"/>
  <c r="F109" i="3"/>
  <c r="F108" i="3" s="1"/>
  <c r="F106" i="3" s="1"/>
  <c r="E109" i="3"/>
  <c r="E108" i="3" s="1"/>
  <c r="E106" i="3" s="1"/>
  <c r="G108" i="3"/>
  <c r="G102" i="3"/>
  <c r="G101" i="3" s="1"/>
  <c r="F102" i="3"/>
  <c r="F101" i="3" s="1"/>
  <c r="F94" i="3" s="1"/>
  <c r="E102" i="3"/>
  <c r="E101" i="3"/>
  <c r="G97" i="3"/>
  <c r="F97" i="3"/>
  <c r="E97" i="3"/>
  <c r="E96" i="3" s="1"/>
  <c r="E94" i="3" s="1"/>
  <c r="G96" i="3"/>
  <c r="F96" i="3"/>
  <c r="G90" i="3"/>
  <c r="F90" i="3"/>
  <c r="F89" i="3" s="1"/>
  <c r="F88" i="3" s="1"/>
  <c r="E90" i="3"/>
  <c r="E89" i="3" s="1"/>
  <c r="E88" i="3" s="1"/>
  <c r="E86" i="3" s="1"/>
  <c r="G89" i="3"/>
  <c r="G88" i="3"/>
  <c r="G81" i="3"/>
  <c r="F81" i="3"/>
  <c r="F79" i="3" s="1"/>
  <c r="E81" i="3"/>
  <c r="E79" i="3" s="1"/>
  <c r="G79" i="3"/>
  <c r="G74" i="3"/>
  <c r="G73" i="3" s="1"/>
  <c r="F74" i="3"/>
  <c r="E74" i="3"/>
  <c r="F73" i="3"/>
  <c r="E73" i="3"/>
  <c r="G68" i="3"/>
  <c r="F68" i="3"/>
  <c r="F67" i="3" s="1"/>
  <c r="E68" i="3"/>
  <c r="E67" i="3" s="1"/>
  <c r="G67" i="3"/>
  <c r="G62" i="3"/>
  <c r="G61" i="3" s="1"/>
  <c r="F62" i="3"/>
  <c r="E62" i="3"/>
  <c r="F61" i="3"/>
  <c r="E61" i="3"/>
  <c r="G56" i="3"/>
  <c r="F56" i="3"/>
  <c r="F55" i="3" s="1"/>
  <c r="E56" i="3"/>
  <c r="E55" i="3" s="1"/>
  <c r="G55" i="3"/>
  <c r="G53" i="3"/>
  <c r="F53" i="3"/>
  <c r="E53" i="3"/>
  <c r="G48" i="3"/>
  <c r="G47" i="3" s="1"/>
  <c r="F48" i="3"/>
  <c r="F47" i="3" s="1"/>
  <c r="E48" i="3"/>
  <c r="E47" i="3"/>
  <c r="G42" i="3"/>
  <c r="F42" i="3"/>
  <c r="E42" i="3"/>
  <c r="E41" i="3" s="1"/>
  <c r="E39" i="3" s="1"/>
  <c r="G41" i="3"/>
  <c r="F41" i="3"/>
  <c r="G37" i="3"/>
  <c r="F37" i="3"/>
  <c r="E37" i="3"/>
  <c r="G32" i="3"/>
  <c r="F32" i="3"/>
  <c r="E32" i="3"/>
  <c r="E31" i="3" s="1"/>
  <c r="G31" i="3"/>
  <c r="F31" i="3"/>
  <c r="G29" i="3"/>
  <c r="F29" i="3"/>
  <c r="E29" i="3"/>
  <c r="G24" i="3"/>
  <c r="F24" i="3"/>
  <c r="F23" i="3" s="1"/>
  <c r="E24" i="3"/>
  <c r="E23" i="3" s="1"/>
  <c r="G23" i="3"/>
  <c r="G18" i="3"/>
  <c r="G17" i="3" s="1"/>
  <c r="G9" i="3" s="1"/>
  <c r="F18" i="3"/>
  <c r="E18" i="3"/>
  <c r="F17" i="3"/>
  <c r="E17" i="3"/>
  <c r="G12" i="3"/>
  <c r="F12" i="3"/>
  <c r="F11" i="3" s="1"/>
  <c r="F9" i="3" s="1"/>
  <c r="E12" i="3"/>
  <c r="E11" i="3" s="1"/>
  <c r="G11" i="3"/>
  <c r="G86" i="3" l="1"/>
  <c r="F39" i="3"/>
  <c r="G94" i="3"/>
  <c r="E9" i="3"/>
  <c r="G39" i="3"/>
  <c r="F86" i="3"/>
  <c r="E118" i="3"/>
  <c r="G21" i="4" l="1"/>
  <c r="G20" i="4" s="1"/>
  <c r="G17" i="4" s="1"/>
  <c r="G11" i="4" s="1"/>
  <c r="E21" i="4"/>
  <c r="E20" i="4" s="1"/>
  <c r="E17" i="4" s="1"/>
  <c r="G19" i="4"/>
  <c r="F19" i="4"/>
  <c r="F21" i="4" s="1"/>
  <c r="F20" i="4" s="1"/>
  <c r="D17" i="4"/>
  <c r="C17" i="4"/>
  <c r="G13" i="4"/>
  <c r="F13" i="4"/>
  <c r="E13" i="4"/>
  <c r="E11" i="4" s="1"/>
  <c r="E6" i="4" s="1"/>
  <c r="G7" i="4"/>
  <c r="F7" i="4"/>
  <c r="E7" i="4"/>
  <c r="G96" i="2"/>
  <c r="F96" i="2"/>
  <c r="E96" i="2"/>
  <c r="G90" i="2"/>
  <c r="F90" i="2"/>
  <c r="E90" i="2"/>
  <c r="G84" i="2"/>
  <c r="F84" i="2"/>
  <c r="E84" i="2"/>
  <c r="G78" i="2"/>
  <c r="F78" i="2"/>
  <c r="E78" i="2"/>
  <c r="E66" i="2" s="1"/>
  <c r="G73" i="2"/>
  <c r="F73" i="2"/>
  <c r="E73" i="2"/>
  <c r="G67" i="2"/>
  <c r="F67" i="2"/>
  <c r="E67" i="2"/>
  <c r="G61" i="2"/>
  <c r="F61" i="2"/>
  <c r="E61" i="2"/>
  <c r="G56" i="2"/>
  <c r="F56" i="2"/>
  <c r="E56" i="2"/>
  <c r="G51" i="2"/>
  <c r="F51" i="2"/>
  <c r="E51" i="2"/>
  <c r="G44" i="2"/>
  <c r="F44" i="2"/>
  <c r="E44" i="2"/>
  <c r="G39" i="2"/>
  <c r="F39" i="2"/>
  <c r="E39" i="2"/>
  <c r="G34" i="2"/>
  <c r="F34" i="2"/>
  <c r="F29" i="2"/>
  <c r="E29" i="2"/>
  <c r="G22" i="2"/>
  <c r="F22" i="2"/>
  <c r="E22" i="2"/>
  <c r="G12" i="2"/>
  <c r="F12" i="2"/>
  <c r="E12" i="2"/>
  <c r="G6" i="2"/>
  <c r="G5" i="2" s="1"/>
  <c r="F6" i="2"/>
  <c r="F5" i="2" s="1"/>
  <c r="E6" i="2"/>
  <c r="F77" i="1"/>
  <c r="F76" i="1"/>
  <c r="F50" i="2" l="1"/>
  <c r="E28" i="2"/>
  <c r="E50" i="2"/>
  <c r="F28" i="2"/>
  <c r="G50" i="2"/>
  <c r="E5" i="2"/>
  <c r="G28" i="2"/>
  <c r="F66" i="2"/>
  <c r="G66" i="2"/>
  <c r="G6" i="4"/>
  <c r="F17" i="4"/>
  <c r="F11" i="4" s="1"/>
  <c r="F6" i="4" s="1"/>
</calcChain>
</file>

<file path=xl/sharedStrings.xml><?xml version="1.0" encoding="utf-8"?>
<sst xmlns="http://schemas.openxmlformats.org/spreadsheetml/2006/main" count="455" uniqueCount="196">
  <si>
    <t>Наименование услуги, показателя объема услуги, подпрограммы, ведомственной целевой программы, основного мероприятия</t>
  </si>
  <si>
    <t>Единица измерения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</si>
  <si>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</si>
  <si>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</si>
  <si>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план</t>
  </si>
  <si>
    <t>факт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</si>
  <si>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</si>
  <si>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</si>
  <si>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</si>
  <si>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куб.м</t>
  </si>
  <si>
    <t>Благоустройство и охрана окружающей среды</t>
  </si>
  <si>
    <t>единиц</t>
  </si>
  <si>
    <t>Обустройство парков и скверов</t>
  </si>
  <si>
    <t>кв.м</t>
  </si>
  <si>
    <t>Оказание муниципальной услуги (работы) «Организация освещения улиц»</t>
  </si>
  <si>
    <t>Организация освещения улиц</t>
  </si>
  <si>
    <t>Содержание технических средств организации дорожного движения  (светофоров)</t>
  </si>
  <si>
    <t>Дорожное хозяйство и транспортное обслуживание населения</t>
  </si>
  <si>
    <t>Установка и (или) замена дорожных знаков</t>
  </si>
  <si>
    <t>Содержание дорожных знаков</t>
  </si>
  <si>
    <t>Организация благоустройства и озеленения</t>
  </si>
  <si>
    <t>Содержание объектов монументального искусства</t>
  </si>
  <si>
    <t>Оказание муниципальной услуги (работы) «Организация благоустройства и озеленения»</t>
  </si>
  <si>
    <t>Протяженность сети наружного освещения</t>
  </si>
  <si>
    <t>км</t>
  </si>
  <si>
    <t xml:space="preserve">Содержание территорий городских кладбищ </t>
  </si>
  <si>
    <t xml:space="preserve">Уборка территории и аналогичная деятельность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</si>
  <si>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</si>
  <si>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</si>
  <si>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Выдача справки о захоронении</t>
  </si>
  <si>
    <t>Оказание муниципальной услуги «Выдача справки о захоронении»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</si>
  <si>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</si>
  <si>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</si>
  <si>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</si>
  <si>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</si>
  <si>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</si>
  <si>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</si>
  <si>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</si>
  <si>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</si>
  <si>
    <t>Содеражание объектов озеленения</t>
  </si>
  <si>
    <t xml:space="preserve">Контроль за состоянием зеленых насаждений и их учет деревьев </t>
  </si>
  <si>
    <t>Предоставление земельного участка для погребения умершего</t>
  </si>
  <si>
    <t>Оказание муниципальной услуги «Предоставление земельного участка для погребения умершего»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</si>
  <si>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</si>
  <si>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</si>
  <si>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>Уплата налога на имущество организаций</t>
  </si>
  <si>
    <t>руб.</t>
  </si>
  <si>
    <t>Выдача порубочных билетов</t>
  </si>
  <si>
    <t>штука</t>
  </si>
  <si>
    <t>Оказание муниципальной услуги «Выдача порубочных билетов»</t>
  </si>
  <si>
    <t>Выдача разрешения на производство земляных работ</t>
  </si>
  <si>
    <t>Оказание муниципальной услуги «Выдача разрешения на производство земляных работ»</t>
  </si>
  <si>
    <t>Уплата земельного налога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</si>
  <si>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</si>
  <si>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</si>
  <si>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</si>
  <si>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</si>
  <si>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Показатель объема услуги: Количество документов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</si>
  <si>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</si>
  <si>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</si>
  <si>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</si>
  <si>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</si>
  <si>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</si>
  <si>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</si>
  <si>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</si>
  <si>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</si>
  <si>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человек</t>
  </si>
  <si>
    <t>Мероприятие: Показ (организация показа) спектаклей (театральных постановок) на стационаре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</si>
  <si>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</si>
  <si>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</si>
  <si>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Показатель объема услуги: Количество мероприятий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</si>
  <si>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</si>
  <si>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Показатель объема услуги: Количество участников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</si>
  <si>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</si>
  <si>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</si>
  <si>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Осуществление музейной деятельности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</si>
  <si>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</si>
  <si>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</si>
  <si>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</si>
  <si>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</si>
  <si>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</si>
  <si>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</si>
  <si>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выставок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</si>
  <si>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</si>
  <si>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</si>
  <si>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</si>
  <si>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</si>
  <si>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</si>
  <si>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Наименование  услуги, показателя объема услуги, подпрограммы, ведомственной целевой программы, основного мероприятия.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</si>
  <si>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</si>
  <si>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</si>
  <si>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Сводная бюджетная роспись на 1 января отчетного года</t>
  </si>
  <si>
    <t>Сводная бюджетная роспись на 31 декабря отчетного года</t>
  </si>
  <si>
    <t xml:space="preserve">Кассовое исполнение </t>
  </si>
  <si>
    <t>Подпрограмма :  Развитие дошкольного образования</t>
  </si>
  <si>
    <t>Показатель объема услуги</t>
  </si>
  <si>
    <t>чел</t>
  </si>
  <si>
    <t>Наименование услуги и ее содержание :  Реализация основных общеобразовательных программ дошкольного образования; дети до 3 лет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</si>
  <si>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</si>
  <si>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</si>
  <si>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Мероприятие:Уплата налога на имущество организаций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</si>
  <si>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</si>
  <si>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Мероприятие:Уплата земельного налога</t>
  </si>
  <si>
    <t>Наименование услуги и ее содержание :  Реализация основных общеобразовательных программ дошкольного образования; дети от 3 лет до 8 лет</t>
  </si>
  <si>
    <t>Наименование услуги и ее содержание : Присмотр и уход; физические лица за исключением льготных категорий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</si>
  <si>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</si>
  <si>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>Подпрограмма:Развитие общего образования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</si>
  <si>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</si>
  <si>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</si>
  <si>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Основное мероприятие: Организация питания обучающихся</t>
  </si>
  <si>
    <t xml:space="preserve">  Мероприятие: Обеспечение обогащенными продуктами питания, в том числе молоком,молочной продукцией, соками и другими продуктами питания детей в учреждении реализующем основную общеобразовательную программу дошкольного образования</t>
  </si>
  <si>
    <t>Наименование услуги и ее содержание : Реализация основных общеобразовательных программ начального общего образования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</si>
  <si>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</si>
  <si>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</si>
  <si>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</si>
  <si>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Подпрограмма:Развитие дополнительного образования детей</t>
  </si>
  <si>
    <t>чел/час</t>
  </si>
  <si>
    <t>Управление образования г. Сарапула</t>
  </si>
  <si>
    <t>Наименование услуги и ее содержание :Реализация дополнительных общеразвивающих программ</t>
  </si>
  <si>
    <t>Основное мероприятие: Реализация дополнительных общеобразовательных  общеразвивающих программ</t>
  </si>
  <si>
    <t>Управление  культуры и молодежной политики г. Сарапула</t>
  </si>
  <si>
    <t xml:space="preserve">Мероприятие:Уплата  земельного налога </t>
  </si>
  <si>
    <t>Наименование услуги и ее содержание :Реализация дополнительных общеразвивающих предпрофессиональных программ в области искусств</t>
  </si>
  <si>
    <t>Подпрограмма:Реализация молодежной политики</t>
  </si>
  <si>
    <t>ед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</si>
  <si>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</si>
  <si>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</si>
  <si>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</si>
  <si>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Подпрограмма:Управление системой образования города Сарапула</t>
  </si>
  <si>
    <t>Наименование услуги и ее содержание :Информационно-технологическое обеспечение образовательной деятельности</t>
  </si>
  <si>
    <t>мер</t>
  </si>
  <si>
    <t>Основное мероприятие: Предоставление консультационных и методических услуг</t>
  </si>
  <si>
    <t>Наименование услуги и ее содержание :Психолого-педагогическое консультирование обучающихся,их родителей( законных представителей)и педагогических работников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</si>
  <si>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</si>
  <si>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Наименование услуги и ее содержание :Коррекционно-развивающая, компенсирующая и логопедическая помощь обучающимися</t>
  </si>
  <si>
    <t>Наименование услуги и ее содержание : Предоставление архивных справок и копий архивных документов , связанных с социальной защитой граждан, предусматривающей их пенсионное обнспечение, а также получение льгот и компенсаций в соответствии с законодательством Российской Федерации и международными обязательствами Российс кой федерации</t>
  </si>
  <si>
    <t>Основное мероприятие:Обеспечение сохранности и учет архивных документов</t>
  </si>
  <si>
    <t>шт</t>
  </si>
  <si>
    <t>чел.</t>
  </si>
  <si>
    <t>Организация и проведение спортивно-оздоровительной работы по развитию ФКиС среди различных групп населения</t>
  </si>
  <si>
    <t>Наименование услуги и ее содержани :Организация и проведение официальных физкультурных (физкультурно - оздоровительных) мероприятий, количество проведенных мероприятий</t>
  </si>
  <si>
    <t>часы доступа</t>
  </si>
  <si>
    <t>Показатель объема услуги Длительность использования имущества учреждений</t>
  </si>
  <si>
    <t>Показатель объема услуги Число лиц, прошедших спортивную подготовку</t>
  </si>
  <si>
    <t>Спортивная по олимпийским видам спорта</t>
  </si>
  <si>
    <t>Спортивная по неолимпийским видам спорта</t>
  </si>
  <si>
    <t>Муниципальная программа "Сохранение здоровья и формирование здорового образа жизни населения"</t>
  </si>
  <si>
    <t>Форма 4. Отчет о выполнении сводных показателей муниципальных заданий на оказание муниципальных услуг (выполнение работ) (ежеквартальный и годовой) за 2019 год</t>
  </si>
  <si>
    <t>Содержание и обслуживание общественных туалетов</t>
  </si>
  <si>
    <t>Библиотечное обслуживание населения</t>
  </si>
  <si>
    <t>Наименование услуги и ее содержание: Библиотечное, библиографическое и информационное обслуживание пользователей библиотеки</t>
  </si>
  <si>
    <t>Мероприятие: Библиотечное, библиографическое и информационное обслуживание пользователей библиотеки ( стационар)</t>
  </si>
  <si>
    <t>Мероприятие: Библиотечное, библиографическое и информационное обслуживание пользователей библиотеки ( 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</si>
  <si>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</t>
  </si>
  <si>
    <t>Мероприятие: Формирование, учет, изучение, обеспечение физического сохранения и безопасности фондов библиотеки</t>
  </si>
  <si>
    <t>Наименование услуги и ее содержание: Библиотграфическая обработка документов и организация каталогов</t>
  </si>
  <si>
    <t>Мероприятие: Библиографическая обработка документов и создание каталогов</t>
  </si>
  <si>
    <t xml:space="preserve">Наименование работы и ее содержание: Осуществление деятельности органов местного самоуправления </t>
  </si>
  <si>
    <t>Показатель объема работы: Количество текстов( документальной информации)</t>
  </si>
  <si>
    <t>Наименование работы и ее содержание: Производство и распостранение телепрограмм</t>
  </si>
  <si>
    <t>Показатель объема работы: Количество телепрограмм</t>
  </si>
  <si>
    <t xml:space="preserve"> </t>
  </si>
  <si>
    <t>Наименование услуги и ее содержание: Организация мероприятий и проведение культурно-массовых мероприятий</t>
  </si>
  <si>
    <t>Мероприятие: Организация мероприятий (фестивали,конкурсы,смотр)</t>
  </si>
  <si>
    <t>Мероприятие: Организация мероприятий (иные зрелищные мероприятия)</t>
  </si>
  <si>
    <t>Осуществление культурно- досуговой  деятельности</t>
  </si>
  <si>
    <t>Наименование услуги и ее содержание: Организация мероприятий (народные гуляния, праздники, торжественные мероприятия, памятные даты)</t>
  </si>
  <si>
    <t>Наименование услуги и ее содержание: Организация мероприятий (фестивалей)</t>
  </si>
  <si>
    <t>Мероприятие: Организация мероприятий (фестивалей)</t>
  </si>
  <si>
    <t>Наименование услуги и ее содержание: Публичный показ музейных предметов, музейных коллекций</t>
  </si>
  <si>
    <t>Мероприятие: Публичный показ музейных предметов, музейных коллекций ( в стационаре)</t>
  </si>
  <si>
    <t>Мероприятие: Публичный показ музейных предметов, музейных коллекций ( вне стационара)</t>
  </si>
  <si>
    <t>Наименование услуги и ее содержание: Создание экспозиций (выставок) музеев, организация выездных выставок</t>
  </si>
  <si>
    <t>Мероприятие: Создание экспозиций (выставок) музеев, ( в стационаре)</t>
  </si>
  <si>
    <t>Мероприятие: Создание экспозиций (выставок) музеев, организация выездных выставок</t>
  </si>
  <si>
    <t xml:space="preserve">Наименование услуги и ее содержание: Организация и прведение культурно-массовых мероприятий </t>
  </si>
  <si>
    <t>Мероприятие: Организация мероприятий (фестивали, конкур, смотр, выставки)</t>
  </si>
  <si>
    <t>Мероприятие: Организация мероприятий ( иные зрелищные мероприятия)</t>
  </si>
  <si>
    <t>Наименование услуги и ее содержание:  Осуществление реставрации и консервации музейных предметов, коллекций</t>
  </si>
  <si>
    <t>Мероприятие: Осуществление реставрации и консервации музейных предметов, коллекций</t>
  </si>
  <si>
    <t xml:space="preserve">Наименование услуги и ее содержание: Организация и проведение культурно - массовых мероприятий </t>
  </si>
  <si>
    <t>Годовой отчет о выполнении сводных показателей муниципальных заданий на оказание муниципальных услуг (выполнение работ)  за 2019 год</t>
  </si>
  <si>
    <r>
      <rPr>
        <b/>
        <i/>
        <sz val="9"/>
        <color indexed="8"/>
        <rFont val="Times New Roman"/>
        <family val="1"/>
        <charset val="204"/>
      </rPr>
      <t xml:space="preserve">Подпрограмма </t>
    </r>
    <r>
      <rPr>
        <sz val="9"/>
        <color indexed="8"/>
        <rFont val="Times New Roman"/>
        <family val="1"/>
        <charset val="204"/>
      </rPr>
      <t>"Формирование здорового образа жизни и профилактика заболеваний, немедицинского потребления наркотиков и других псиоактивных веществ"</t>
    </r>
  </si>
  <si>
    <r>
      <rPr>
        <b/>
        <i/>
        <sz val="9"/>
        <color indexed="8"/>
        <rFont val="Times New Roman"/>
        <family val="1"/>
        <charset val="204"/>
      </rPr>
      <t>Основное мероприятие</t>
    </r>
    <r>
      <rPr>
        <i/>
        <sz val="9"/>
        <color indexed="8"/>
        <rFont val="Times New Roman"/>
        <family val="1"/>
        <charset val="204"/>
      </rPr>
      <t>: Оказание муниципальнымиучреждениями муниципальных услуг, выполнение работ, финансовое обеспчение деятельности муниципальных учреждений</t>
    </r>
  </si>
  <si>
    <r>
      <rPr>
        <b/>
        <sz val="9"/>
        <color indexed="8"/>
        <rFont val="Times New Roman"/>
        <family val="1"/>
        <charset val="204"/>
      </rPr>
      <t>Подпрограмма</t>
    </r>
    <r>
      <rPr>
        <sz val="9"/>
        <color indexed="8"/>
        <rFont val="Times New Roman"/>
        <family val="1"/>
        <charset val="204"/>
      </rPr>
      <t xml:space="preserve"> "Создание условий для развития физической культурой и спорта"</t>
    </r>
  </si>
  <si>
    <r>
      <rPr>
        <b/>
        <i/>
        <sz val="9"/>
        <color indexed="8"/>
        <rFont val="Times New Roman"/>
        <family val="1"/>
        <charset val="204"/>
      </rPr>
      <t>Основное мероприятие</t>
    </r>
    <r>
      <rPr>
        <i/>
        <sz val="9"/>
        <color indexed="8"/>
        <rFont val="Times New Roman"/>
        <family val="1"/>
        <charset val="204"/>
      </rPr>
      <t>: Обеспечение доступа к открытым спортивным объектам для свободного пользования и обеспечение доступа к закрытым спортивным объектамдля свободного пользования в течение ограниченного времени</t>
    </r>
  </si>
  <si>
    <r>
      <rPr>
        <i/>
        <sz val="9"/>
        <color indexed="8"/>
        <rFont val="Times New Roman"/>
        <family val="1"/>
        <charset val="204"/>
      </rPr>
      <t>Мероприятие:</t>
    </r>
    <r>
      <rPr>
        <sz val="9"/>
        <color indexed="8"/>
        <rFont val="Times New Roman"/>
        <family val="1"/>
        <charset val="204"/>
      </rPr>
      <t xml:space="preserve"> Обеспечение доступа к объектам спорта </t>
    </r>
  </si>
  <si>
    <r>
      <rPr>
        <i/>
        <sz val="9"/>
        <color indexed="8"/>
        <rFont val="Times New Roman"/>
        <family val="1"/>
        <charset val="204"/>
      </rPr>
      <t>Мероприятие:</t>
    </r>
    <r>
      <rPr>
        <sz val="9"/>
        <color indexed="8"/>
        <rFont val="Times New Roman"/>
        <family val="1"/>
        <charset val="204"/>
      </rPr>
      <t xml:space="preserve"> Уплата земельного налога</t>
    </r>
  </si>
  <si>
    <r>
      <rPr>
        <i/>
        <sz val="9"/>
        <color indexed="8"/>
        <rFont val="Times New Roman"/>
        <family val="1"/>
        <charset val="204"/>
      </rPr>
      <t>Мероприятие:</t>
    </r>
    <r>
      <rPr>
        <sz val="9"/>
        <color indexed="8"/>
        <rFont val="Times New Roman"/>
        <family val="1"/>
        <charset val="204"/>
      </rPr>
      <t xml:space="preserve"> Разработка и реализация программ спортивной подготовки</t>
    </r>
  </si>
  <si>
    <r>
      <rPr>
        <i/>
        <sz val="9"/>
        <color indexed="8"/>
        <rFont val="Times New Roman"/>
        <family val="1"/>
        <charset val="204"/>
      </rPr>
      <t>Мероприятие:</t>
    </r>
    <r>
      <rPr>
        <sz val="9"/>
        <color indexed="8"/>
        <rFont val="Times New Roman"/>
        <family val="1"/>
        <charset val="204"/>
      </rPr>
      <t xml:space="preserve"> Профессиональная подготовка, переподготовка и повышение квалификации</t>
    </r>
  </si>
  <si>
    <r>
      <rPr>
        <i/>
        <sz val="9"/>
        <color indexed="8"/>
        <rFont val="Times New Roman"/>
        <family val="1"/>
        <charset val="204"/>
      </rPr>
      <t>Мероприятие:</t>
    </r>
    <r>
      <rPr>
        <sz val="9"/>
        <color indexed="8"/>
        <rFont val="Times New Roman"/>
        <family val="1"/>
        <charset val="204"/>
      </rPr>
      <t xml:space="preserve"> Физическая культура</t>
    </r>
  </si>
  <si>
    <t xml:space="preserve">Отчет о выполнении сводных показателей муниципальных заданий на оказание муниципальных услуг (выполнение работ) по итогам 2019 года                                                                                                                                                                                         </t>
  </si>
  <si>
    <t xml:space="preserve">Форма 4. Отчет о выполнении сводных показателей муниципальных заданий </t>
  </si>
  <si>
    <t>на оказание муниципальных услуг (выполнение работ)  (ежеквартальный и годовой)</t>
  </si>
  <si>
    <t xml:space="preserve">Наименование услуги и ее содержание : Присмотр и уход
Показатель содержания: дети- инвалиды
</t>
  </si>
  <si>
    <t xml:space="preserve">Наименование услуги и ее содержание :Реализация дополнительных общеразвивающих программ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</si>
</sst>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9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7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" fontId="19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Fill="1" applyBorder="1"/>
    <xf numFmtId="2" fontId="7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164" fontId="13" fillId="0" borderId="1" xfId="0" applyNumberFormat="1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32" fillId="0" borderId="1" xfId="0" applyFont="1" applyBorder="1"/>
    <xf numFmtId="0" fontId="1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workbookViewId="0">
      <selection activeCell="A82" sqref="A82"/>
    </sheetView>
  </sheetViews>
  <sheetFormatPr defaultRowHeight="15" x14ac:dyDescent="0.25"/>
  <cols>
    <col min="1" max="1" width="57.7109375" customWidth="1"/>
    <col min="2" max="2" width="11.28515625" customWidth="1"/>
    <col min="3" max="3" width="7.7109375" customWidth="1"/>
    <col min="4" max="4" width="10.42578125" customWidth="1"/>
    <col min="5" max="5" width="10.140625" customWidth="1"/>
    <col min="6" max="6" width="13.140625" customWidth="1"/>
    <col min="7" max="7" width="13.28515625" customWidth="1"/>
    <col min="257" max="257" width="57.7109375" customWidth="1"/>
    <col min="258" max="258" width="11.28515625" customWidth="1"/>
    <col min="259" max="259" width="7.7109375" customWidth="1"/>
    <col min="260" max="260" width="10.42578125" customWidth="1"/>
    <col min="261" max="261" width="10.140625" customWidth="1"/>
    <col min="262" max="262" width="13.140625" customWidth="1"/>
    <col min="263" max="263" width="13.28515625" customWidth="1"/>
    <col min="513" max="513" width="57.7109375" customWidth="1"/>
    <col min="514" max="514" width="11.28515625" customWidth="1"/>
    <col min="515" max="515" width="7.7109375" customWidth="1"/>
    <col min="516" max="516" width="10.42578125" customWidth="1"/>
    <col min="517" max="517" width="10.140625" customWidth="1"/>
    <col min="518" max="518" width="13.140625" customWidth="1"/>
    <col min="519" max="519" width="13.28515625" customWidth="1"/>
    <col min="769" max="769" width="57.7109375" customWidth="1"/>
    <col min="770" max="770" width="11.28515625" customWidth="1"/>
    <col min="771" max="771" width="7.7109375" customWidth="1"/>
    <col min="772" max="772" width="10.42578125" customWidth="1"/>
    <col min="773" max="773" width="10.140625" customWidth="1"/>
    <col min="774" max="774" width="13.140625" customWidth="1"/>
    <col min="775" max="775" width="13.28515625" customWidth="1"/>
    <col min="1025" max="1025" width="57.7109375" customWidth="1"/>
    <col min="1026" max="1026" width="11.28515625" customWidth="1"/>
    <col min="1027" max="1027" width="7.7109375" customWidth="1"/>
    <col min="1028" max="1028" width="10.42578125" customWidth="1"/>
    <col min="1029" max="1029" width="10.140625" customWidth="1"/>
    <col min="1030" max="1030" width="13.140625" customWidth="1"/>
    <col min="1031" max="1031" width="13.28515625" customWidth="1"/>
    <col min="1281" max="1281" width="57.7109375" customWidth="1"/>
    <col min="1282" max="1282" width="11.28515625" customWidth="1"/>
    <col min="1283" max="1283" width="7.7109375" customWidth="1"/>
    <col min="1284" max="1284" width="10.42578125" customWidth="1"/>
    <col min="1285" max="1285" width="10.140625" customWidth="1"/>
    <col min="1286" max="1286" width="13.140625" customWidth="1"/>
    <col min="1287" max="1287" width="13.28515625" customWidth="1"/>
    <col min="1537" max="1537" width="57.7109375" customWidth="1"/>
    <col min="1538" max="1538" width="11.28515625" customWidth="1"/>
    <col min="1539" max="1539" width="7.7109375" customWidth="1"/>
    <col min="1540" max="1540" width="10.42578125" customWidth="1"/>
    <col min="1541" max="1541" width="10.140625" customWidth="1"/>
    <col min="1542" max="1542" width="13.140625" customWidth="1"/>
    <col min="1543" max="1543" width="13.28515625" customWidth="1"/>
    <col min="1793" max="1793" width="57.7109375" customWidth="1"/>
    <col min="1794" max="1794" width="11.28515625" customWidth="1"/>
    <col min="1795" max="1795" width="7.7109375" customWidth="1"/>
    <col min="1796" max="1796" width="10.42578125" customWidth="1"/>
    <col min="1797" max="1797" width="10.140625" customWidth="1"/>
    <col min="1798" max="1798" width="13.140625" customWidth="1"/>
    <col min="1799" max="1799" width="13.28515625" customWidth="1"/>
    <col min="2049" max="2049" width="57.7109375" customWidth="1"/>
    <col min="2050" max="2050" width="11.28515625" customWidth="1"/>
    <col min="2051" max="2051" width="7.7109375" customWidth="1"/>
    <col min="2052" max="2052" width="10.42578125" customWidth="1"/>
    <col min="2053" max="2053" width="10.140625" customWidth="1"/>
    <col min="2054" max="2054" width="13.140625" customWidth="1"/>
    <col min="2055" max="2055" width="13.28515625" customWidth="1"/>
    <col min="2305" max="2305" width="57.7109375" customWidth="1"/>
    <col min="2306" max="2306" width="11.28515625" customWidth="1"/>
    <col min="2307" max="2307" width="7.7109375" customWidth="1"/>
    <col min="2308" max="2308" width="10.42578125" customWidth="1"/>
    <col min="2309" max="2309" width="10.140625" customWidth="1"/>
    <col min="2310" max="2310" width="13.140625" customWidth="1"/>
    <col min="2311" max="2311" width="13.28515625" customWidth="1"/>
    <col min="2561" max="2561" width="57.7109375" customWidth="1"/>
    <col min="2562" max="2562" width="11.28515625" customWidth="1"/>
    <col min="2563" max="2563" width="7.7109375" customWidth="1"/>
    <col min="2564" max="2564" width="10.42578125" customWidth="1"/>
    <col min="2565" max="2565" width="10.140625" customWidth="1"/>
    <col min="2566" max="2566" width="13.140625" customWidth="1"/>
    <col min="2567" max="2567" width="13.28515625" customWidth="1"/>
    <col min="2817" max="2817" width="57.7109375" customWidth="1"/>
    <col min="2818" max="2818" width="11.28515625" customWidth="1"/>
    <col min="2819" max="2819" width="7.7109375" customWidth="1"/>
    <col min="2820" max="2820" width="10.42578125" customWidth="1"/>
    <col min="2821" max="2821" width="10.140625" customWidth="1"/>
    <col min="2822" max="2822" width="13.140625" customWidth="1"/>
    <col min="2823" max="2823" width="13.28515625" customWidth="1"/>
    <col min="3073" max="3073" width="57.7109375" customWidth="1"/>
    <col min="3074" max="3074" width="11.28515625" customWidth="1"/>
    <col min="3075" max="3075" width="7.7109375" customWidth="1"/>
    <col min="3076" max="3076" width="10.42578125" customWidth="1"/>
    <col min="3077" max="3077" width="10.140625" customWidth="1"/>
    <col min="3078" max="3078" width="13.140625" customWidth="1"/>
    <col min="3079" max="3079" width="13.28515625" customWidth="1"/>
    <col min="3329" max="3329" width="57.7109375" customWidth="1"/>
    <col min="3330" max="3330" width="11.28515625" customWidth="1"/>
    <col min="3331" max="3331" width="7.7109375" customWidth="1"/>
    <col min="3332" max="3332" width="10.42578125" customWidth="1"/>
    <col min="3333" max="3333" width="10.140625" customWidth="1"/>
    <col min="3334" max="3334" width="13.140625" customWidth="1"/>
    <col min="3335" max="3335" width="13.28515625" customWidth="1"/>
    <col min="3585" max="3585" width="57.7109375" customWidth="1"/>
    <col min="3586" max="3586" width="11.28515625" customWidth="1"/>
    <col min="3587" max="3587" width="7.7109375" customWidth="1"/>
    <col min="3588" max="3588" width="10.42578125" customWidth="1"/>
    <col min="3589" max="3589" width="10.140625" customWidth="1"/>
    <col min="3590" max="3590" width="13.140625" customWidth="1"/>
    <col min="3591" max="3591" width="13.28515625" customWidth="1"/>
    <col min="3841" max="3841" width="57.7109375" customWidth="1"/>
    <col min="3842" max="3842" width="11.28515625" customWidth="1"/>
    <col min="3843" max="3843" width="7.7109375" customWidth="1"/>
    <col min="3844" max="3844" width="10.42578125" customWidth="1"/>
    <col min="3845" max="3845" width="10.140625" customWidth="1"/>
    <col min="3846" max="3846" width="13.140625" customWidth="1"/>
    <col min="3847" max="3847" width="13.28515625" customWidth="1"/>
    <col min="4097" max="4097" width="57.7109375" customWidth="1"/>
    <col min="4098" max="4098" width="11.28515625" customWidth="1"/>
    <col min="4099" max="4099" width="7.7109375" customWidth="1"/>
    <col min="4100" max="4100" width="10.42578125" customWidth="1"/>
    <col min="4101" max="4101" width="10.140625" customWidth="1"/>
    <col min="4102" max="4102" width="13.140625" customWidth="1"/>
    <col min="4103" max="4103" width="13.28515625" customWidth="1"/>
    <col min="4353" max="4353" width="57.7109375" customWidth="1"/>
    <col min="4354" max="4354" width="11.28515625" customWidth="1"/>
    <col min="4355" max="4355" width="7.7109375" customWidth="1"/>
    <col min="4356" max="4356" width="10.42578125" customWidth="1"/>
    <col min="4357" max="4357" width="10.140625" customWidth="1"/>
    <col min="4358" max="4358" width="13.140625" customWidth="1"/>
    <col min="4359" max="4359" width="13.28515625" customWidth="1"/>
    <col min="4609" max="4609" width="57.7109375" customWidth="1"/>
    <col min="4610" max="4610" width="11.28515625" customWidth="1"/>
    <col min="4611" max="4611" width="7.7109375" customWidth="1"/>
    <col min="4612" max="4612" width="10.42578125" customWidth="1"/>
    <col min="4613" max="4613" width="10.140625" customWidth="1"/>
    <col min="4614" max="4614" width="13.140625" customWidth="1"/>
    <col min="4615" max="4615" width="13.28515625" customWidth="1"/>
    <col min="4865" max="4865" width="57.7109375" customWidth="1"/>
    <col min="4866" max="4866" width="11.28515625" customWidth="1"/>
    <col min="4867" max="4867" width="7.7109375" customWidth="1"/>
    <col min="4868" max="4868" width="10.42578125" customWidth="1"/>
    <col min="4869" max="4869" width="10.140625" customWidth="1"/>
    <col min="4870" max="4870" width="13.140625" customWidth="1"/>
    <col min="4871" max="4871" width="13.28515625" customWidth="1"/>
    <col min="5121" max="5121" width="57.7109375" customWidth="1"/>
    <col min="5122" max="5122" width="11.28515625" customWidth="1"/>
    <col min="5123" max="5123" width="7.7109375" customWidth="1"/>
    <col min="5124" max="5124" width="10.42578125" customWidth="1"/>
    <col min="5125" max="5125" width="10.140625" customWidth="1"/>
    <col min="5126" max="5126" width="13.140625" customWidth="1"/>
    <col min="5127" max="5127" width="13.28515625" customWidth="1"/>
    <col min="5377" max="5377" width="57.7109375" customWidth="1"/>
    <col min="5378" max="5378" width="11.28515625" customWidth="1"/>
    <col min="5379" max="5379" width="7.7109375" customWidth="1"/>
    <col min="5380" max="5380" width="10.42578125" customWidth="1"/>
    <col min="5381" max="5381" width="10.140625" customWidth="1"/>
    <col min="5382" max="5382" width="13.140625" customWidth="1"/>
    <col min="5383" max="5383" width="13.28515625" customWidth="1"/>
    <col min="5633" max="5633" width="57.7109375" customWidth="1"/>
    <col min="5634" max="5634" width="11.28515625" customWidth="1"/>
    <col min="5635" max="5635" width="7.7109375" customWidth="1"/>
    <col min="5636" max="5636" width="10.42578125" customWidth="1"/>
    <col min="5637" max="5637" width="10.140625" customWidth="1"/>
    <col min="5638" max="5638" width="13.140625" customWidth="1"/>
    <col min="5639" max="5639" width="13.28515625" customWidth="1"/>
    <col min="5889" max="5889" width="57.7109375" customWidth="1"/>
    <col min="5890" max="5890" width="11.28515625" customWidth="1"/>
    <col min="5891" max="5891" width="7.7109375" customWidth="1"/>
    <col min="5892" max="5892" width="10.42578125" customWidth="1"/>
    <col min="5893" max="5893" width="10.140625" customWidth="1"/>
    <col min="5894" max="5894" width="13.140625" customWidth="1"/>
    <col min="5895" max="5895" width="13.28515625" customWidth="1"/>
    <col min="6145" max="6145" width="57.7109375" customWidth="1"/>
    <col min="6146" max="6146" width="11.28515625" customWidth="1"/>
    <col min="6147" max="6147" width="7.7109375" customWidth="1"/>
    <col min="6148" max="6148" width="10.42578125" customWidth="1"/>
    <col min="6149" max="6149" width="10.140625" customWidth="1"/>
    <col min="6150" max="6150" width="13.140625" customWidth="1"/>
    <col min="6151" max="6151" width="13.28515625" customWidth="1"/>
    <col min="6401" max="6401" width="57.7109375" customWidth="1"/>
    <col min="6402" max="6402" width="11.28515625" customWidth="1"/>
    <col min="6403" max="6403" width="7.7109375" customWidth="1"/>
    <col min="6404" max="6404" width="10.42578125" customWidth="1"/>
    <col min="6405" max="6405" width="10.140625" customWidth="1"/>
    <col min="6406" max="6406" width="13.140625" customWidth="1"/>
    <col min="6407" max="6407" width="13.28515625" customWidth="1"/>
    <col min="6657" max="6657" width="57.7109375" customWidth="1"/>
    <col min="6658" max="6658" width="11.28515625" customWidth="1"/>
    <col min="6659" max="6659" width="7.7109375" customWidth="1"/>
    <col min="6660" max="6660" width="10.42578125" customWidth="1"/>
    <col min="6661" max="6661" width="10.140625" customWidth="1"/>
    <col min="6662" max="6662" width="13.140625" customWidth="1"/>
    <col min="6663" max="6663" width="13.28515625" customWidth="1"/>
    <col min="6913" max="6913" width="57.7109375" customWidth="1"/>
    <col min="6914" max="6914" width="11.28515625" customWidth="1"/>
    <col min="6915" max="6915" width="7.7109375" customWidth="1"/>
    <col min="6916" max="6916" width="10.42578125" customWidth="1"/>
    <col min="6917" max="6917" width="10.140625" customWidth="1"/>
    <col min="6918" max="6918" width="13.140625" customWidth="1"/>
    <col min="6919" max="6919" width="13.28515625" customWidth="1"/>
    <col min="7169" max="7169" width="57.7109375" customWidth="1"/>
    <col min="7170" max="7170" width="11.28515625" customWidth="1"/>
    <col min="7171" max="7171" width="7.7109375" customWidth="1"/>
    <col min="7172" max="7172" width="10.42578125" customWidth="1"/>
    <col min="7173" max="7173" width="10.140625" customWidth="1"/>
    <col min="7174" max="7174" width="13.140625" customWidth="1"/>
    <col min="7175" max="7175" width="13.28515625" customWidth="1"/>
    <col min="7425" max="7425" width="57.7109375" customWidth="1"/>
    <col min="7426" max="7426" width="11.28515625" customWidth="1"/>
    <col min="7427" max="7427" width="7.7109375" customWidth="1"/>
    <col min="7428" max="7428" width="10.42578125" customWidth="1"/>
    <col min="7429" max="7429" width="10.140625" customWidth="1"/>
    <col min="7430" max="7430" width="13.140625" customWidth="1"/>
    <col min="7431" max="7431" width="13.28515625" customWidth="1"/>
    <col min="7681" max="7681" width="57.7109375" customWidth="1"/>
    <col min="7682" max="7682" width="11.28515625" customWidth="1"/>
    <col min="7683" max="7683" width="7.7109375" customWidth="1"/>
    <col min="7684" max="7684" width="10.42578125" customWidth="1"/>
    <col min="7685" max="7685" width="10.140625" customWidth="1"/>
    <col min="7686" max="7686" width="13.140625" customWidth="1"/>
    <col min="7687" max="7687" width="13.28515625" customWidth="1"/>
    <col min="7937" max="7937" width="57.7109375" customWidth="1"/>
    <col min="7938" max="7938" width="11.28515625" customWidth="1"/>
    <col min="7939" max="7939" width="7.7109375" customWidth="1"/>
    <col min="7940" max="7940" width="10.42578125" customWidth="1"/>
    <col min="7941" max="7941" width="10.140625" customWidth="1"/>
    <col min="7942" max="7942" width="13.140625" customWidth="1"/>
    <col min="7943" max="7943" width="13.28515625" customWidth="1"/>
    <col min="8193" max="8193" width="57.7109375" customWidth="1"/>
    <col min="8194" max="8194" width="11.28515625" customWidth="1"/>
    <col min="8195" max="8195" width="7.7109375" customWidth="1"/>
    <col min="8196" max="8196" width="10.42578125" customWidth="1"/>
    <col min="8197" max="8197" width="10.140625" customWidth="1"/>
    <col min="8198" max="8198" width="13.140625" customWidth="1"/>
    <col min="8199" max="8199" width="13.28515625" customWidth="1"/>
    <col min="8449" max="8449" width="57.7109375" customWidth="1"/>
    <col min="8450" max="8450" width="11.28515625" customWidth="1"/>
    <col min="8451" max="8451" width="7.7109375" customWidth="1"/>
    <col min="8452" max="8452" width="10.42578125" customWidth="1"/>
    <col min="8453" max="8453" width="10.140625" customWidth="1"/>
    <col min="8454" max="8454" width="13.140625" customWidth="1"/>
    <col min="8455" max="8455" width="13.28515625" customWidth="1"/>
    <col min="8705" max="8705" width="57.7109375" customWidth="1"/>
    <col min="8706" max="8706" width="11.28515625" customWidth="1"/>
    <col min="8707" max="8707" width="7.7109375" customWidth="1"/>
    <col min="8708" max="8708" width="10.42578125" customWidth="1"/>
    <col min="8709" max="8709" width="10.140625" customWidth="1"/>
    <col min="8710" max="8710" width="13.140625" customWidth="1"/>
    <col min="8711" max="8711" width="13.28515625" customWidth="1"/>
    <col min="8961" max="8961" width="57.7109375" customWidth="1"/>
    <col min="8962" max="8962" width="11.28515625" customWidth="1"/>
    <col min="8963" max="8963" width="7.7109375" customWidth="1"/>
    <col min="8964" max="8964" width="10.42578125" customWidth="1"/>
    <col min="8965" max="8965" width="10.140625" customWidth="1"/>
    <col min="8966" max="8966" width="13.140625" customWidth="1"/>
    <col min="8967" max="8967" width="13.28515625" customWidth="1"/>
    <col min="9217" max="9217" width="57.7109375" customWidth="1"/>
    <col min="9218" max="9218" width="11.28515625" customWidth="1"/>
    <col min="9219" max="9219" width="7.7109375" customWidth="1"/>
    <col min="9220" max="9220" width="10.42578125" customWidth="1"/>
    <col min="9221" max="9221" width="10.140625" customWidth="1"/>
    <col min="9222" max="9222" width="13.140625" customWidth="1"/>
    <col min="9223" max="9223" width="13.28515625" customWidth="1"/>
    <col min="9473" max="9473" width="57.7109375" customWidth="1"/>
    <col min="9474" max="9474" width="11.28515625" customWidth="1"/>
    <col min="9475" max="9475" width="7.7109375" customWidth="1"/>
    <col min="9476" max="9476" width="10.42578125" customWidth="1"/>
    <col min="9477" max="9477" width="10.140625" customWidth="1"/>
    <col min="9478" max="9478" width="13.140625" customWidth="1"/>
    <col min="9479" max="9479" width="13.28515625" customWidth="1"/>
    <col min="9729" max="9729" width="57.7109375" customWidth="1"/>
    <col min="9730" max="9730" width="11.28515625" customWidth="1"/>
    <col min="9731" max="9731" width="7.7109375" customWidth="1"/>
    <col min="9732" max="9732" width="10.42578125" customWidth="1"/>
    <col min="9733" max="9733" width="10.140625" customWidth="1"/>
    <col min="9734" max="9734" width="13.140625" customWidth="1"/>
    <col min="9735" max="9735" width="13.28515625" customWidth="1"/>
    <col min="9985" max="9985" width="57.7109375" customWidth="1"/>
    <col min="9986" max="9986" width="11.28515625" customWidth="1"/>
    <col min="9987" max="9987" width="7.7109375" customWidth="1"/>
    <col min="9988" max="9988" width="10.42578125" customWidth="1"/>
    <col min="9989" max="9989" width="10.140625" customWidth="1"/>
    <col min="9990" max="9990" width="13.140625" customWidth="1"/>
    <col min="9991" max="9991" width="13.28515625" customWidth="1"/>
    <col min="10241" max="10241" width="57.7109375" customWidth="1"/>
    <col min="10242" max="10242" width="11.28515625" customWidth="1"/>
    <col min="10243" max="10243" width="7.7109375" customWidth="1"/>
    <col min="10244" max="10244" width="10.42578125" customWidth="1"/>
    <col min="10245" max="10245" width="10.140625" customWidth="1"/>
    <col min="10246" max="10246" width="13.140625" customWidth="1"/>
    <col min="10247" max="10247" width="13.28515625" customWidth="1"/>
    <col min="10497" max="10497" width="57.7109375" customWidth="1"/>
    <col min="10498" max="10498" width="11.28515625" customWidth="1"/>
    <col min="10499" max="10499" width="7.7109375" customWidth="1"/>
    <col min="10500" max="10500" width="10.42578125" customWidth="1"/>
    <col min="10501" max="10501" width="10.140625" customWidth="1"/>
    <col min="10502" max="10502" width="13.140625" customWidth="1"/>
    <col min="10503" max="10503" width="13.28515625" customWidth="1"/>
    <col min="10753" max="10753" width="57.7109375" customWidth="1"/>
    <col min="10754" max="10754" width="11.28515625" customWidth="1"/>
    <col min="10755" max="10755" width="7.7109375" customWidth="1"/>
    <col min="10756" max="10756" width="10.42578125" customWidth="1"/>
    <col min="10757" max="10757" width="10.140625" customWidth="1"/>
    <col min="10758" max="10758" width="13.140625" customWidth="1"/>
    <col min="10759" max="10759" width="13.28515625" customWidth="1"/>
    <col min="11009" max="11009" width="57.7109375" customWidth="1"/>
    <col min="11010" max="11010" width="11.28515625" customWidth="1"/>
    <col min="11011" max="11011" width="7.7109375" customWidth="1"/>
    <col min="11012" max="11012" width="10.42578125" customWidth="1"/>
    <col min="11013" max="11013" width="10.140625" customWidth="1"/>
    <col min="11014" max="11014" width="13.140625" customWidth="1"/>
    <col min="11015" max="11015" width="13.28515625" customWidth="1"/>
    <col min="11265" max="11265" width="57.7109375" customWidth="1"/>
    <col min="11266" max="11266" width="11.28515625" customWidth="1"/>
    <col min="11267" max="11267" width="7.7109375" customWidth="1"/>
    <col min="11268" max="11268" width="10.42578125" customWidth="1"/>
    <col min="11269" max="11269" width="10.140625" customWidth="1"/>
    <col min="11270" max="11270" width="13.140625" customWidth="1"/>
    <col min="11271" max="11271" width="13.28515625" customWidth="1"/>
    <col min="11521" max="11521" width="57.7109375" customWidth="1"/>
    <col min="11522" max="11522" width="11.28515625" customWidth="1"/>
    <col min="11523" max="11523" width="7.7109375" customWidth="1"/>
    <col min="11524" max="11524" width="10.42578125" customWidth="1"/>
    <col min="11525" max="11525" width="10.140625" customWidth="1"/>
    <col min="11526" max="11526" width="13.140625" customWidth="1"/>
    <col min="11527" max="11527" width="13.28515625" customWidth="1"/>
    <col min="11777" max="11777" width="57.7109375" customWidth="1"/>
    <col min="11778" max="11778" width="11.28515625" customWidth="1"/>
    <col min="11779" max="11779" width="7.7109375" customWidth="1"/>
    <col min="11780" max="11780" width="10.42578125" customWidth="1"/>
    <col min="11781" max="11781" width="10.140625" customWidth="1"/>
    <col min="11782" max="11782" width="13.140625" customWidth="1"/>
    <col min="11783" max="11783" width="13.28515625" customWidth="1"/>
    <col min="12033" max="12033" width="57.7109375" customWidth="1"/>
    <col min="12034" max="12034" width="11.28515625" customWidth="1"/>
    <col min="12035" max="12035" width="7.7109375" customWidth="1"/>
    <col min="12036" max="12036" width="10.42578125" customWidth="1"/>
    <col min="12037" max="12037" width="10.140625" customWidth="1"/>
    <col min="12038" max="12038" width="13.140625" customWidth="1"/>
    <col min="12039" max="12039" width="13.28515625" customWidth="1"/>
    <col min="12289" max="12289" width="57.7109375" customWidth="1"/>
    <col min="12290" max="12290" width="11.28515625" customWidth="1"/>
    <col min="12291" max="12291" width="7.7109375" customWidth="1"/>
    <col min="12292" max="12292" width="10.42578125" customWidth="1"/>
    <col min="12293" max="12293" width="10.140625" customWidth="1"/>
    <col min="12294" max="12294" width="13.140625" customWidth="1"/>
    <col min="12295" max="12295" width="13.28515625" customWidth="1"/>
    <col min="12545" max="12545" width="57.7109375" customWidth="1"/>
    <col min="12546" max="12546" width="11.28515625" customWidth="1"/>
    <col min="12547" max="12547" width="7.7109375" customWidth="1"/>
    <col min="12548" max="12548" width="10.42578125" customWidth="1"/>
    <col min="12549" max="12549" width="10.140625" customWidth="1"/>
    <col min="12550" max="12550" width="13.140625" customWidth="1"/>
    <col min="12551" max="12551" width="13.28515625" customWidth="1"/>
    <col min="12801" max="12801" width="57.7109375" customWidth="1"/>
    <col min="12802" max="12802" width="11.28515625" customWidth="1"/>
    <col min="12803" max="12803" width="7.7109375" customWidth="1"/>
    <col min="12804" max="12804" width="10.42578125" customWidth="1"/>
    <col min="12805" max="12805" width="10.140625" customWidth="1"/>
    <col min="12806" max="12806" width="13.140625" customWidth="1"/>
    <col min="12807" max="12807" width="13.28515625" customWidth="1"/>
    <col min="13057" max="13057" width="57.7109375" customWidth="1"/>
    <col min="13058" max="13058" width="11.28515625" customWidth="1"/>
    <col min="13059" max="13059" width="7.7109375" customWidth="1"/>
    <col min="13060" max="13060" width="10.42578125" customWidth="1"/>
    <col min="13061" max="13061" width="10.140625" customWidth="1"/>
    <col min="13062" max="13062" width="13.140625" customWidth="1"/>
    <col min="13063" max="13063" width="13.28515625" customWidth="1"/>
    <col min="13313" max="13313" width="57.7109375" customWidth="1"/>
    <col min="13314" max="13314" width="11.28515625" customWidth="1"/>
    <col min="13315" max="13315" width="7.7109375" customWidth="1"/>
    <col min="13316" max="13316" width="10.42578125" customWidth="1"/>
    <col min="13317" max="13317" width="10.140625" customWidth="1"/>
    <col min="13318" max="13318" width="13.140625" customWidth="1"/>
    <col min="13319" max="13319" width="13.28515625" customWidth="1"/>
    <col min="13569" max="13569" width="57.7109375" customWidth="1"/>
    <col min="13570" max="13570" width="11.28515625" customWidth="1"/>
    <col min="13571" max="13571" width="7.7109375" customWidth="1"/>
    <col min="13572" max="13572" width="10.42578125" customWidth="1"/>
    <col min="13573" max="13573" width="10.140625" customWidth="1"/>
    <col min="13574" max="13574" width="13.140625" customWidth="1"/>
    <col min="13575" max="13575" width="13.28515625" customWidth="1"/>
    <col min="13825" max="13825" width="57.7109375" customWidth="1"/>
    <col min="13826" max="13826" width="11.28515625" customWidth="1"/>
    <col min="13827" max="13827" width="7.7109375" customWidth="1"/>
    <col min="13828" max="13828" width="10.42578125" customWidth="1"/>
    <col min="13829" max="13829" width="10.140625" customWidth="1"/>
    <col min="13830" max="13830" width="13.140625" customWidth="1"/>
    <col min="13831" max="13831" width="13.28515625" customWidth="1"/>
    <col min="14081" max="14081" width="57.7109375" customWidth="1"/>
    <col min="14082" max="14082" width="11.28515625" customWidth="1"/>
    <col min="14083" max="14083" width="7.7109375" customWidth="1"/>
    <col min="14084" max="14084" width="10.42578125" customWidth="1"/>
    <col min="14085" max="14085" width="10.140625" customWidth="1"/>
    <col min="14086" max="14086" width="13.140625" customWidth="1"/>
    <col min="14087" max="14087" width="13.28515625" customWidth="1"/>
    <col min="14337" max="14337" width="57.7109375" customWidth="1"/>
    <col min="14338" max="14338" width="11.28515625" customWidth="1"/>
    <col min="14339" max="14339" width="7.7109375" customWidth="1"/>
    <col min="14340" max="14340" width="10.42578125" customWidth="1"/>
    <col min="14341" max="14341" width="10.140625" customWidth="1"/>
    <col min="14342" max="14342" width="13.140625" customWidth="1"/>
    <col min="14343" max="14343" width="13.28515625" customWidth="1"/>
    <col min="14593" max="14593" width="57.7109375" customWidth="1"/>
    <col min="14594" max="14594" width="11.28515625" customWidth="1"/>
    <col min="14595" max="14595" width="7.7109375" customWidth="1"/>
    <col min="14596" max="14596" width="10.42578125" customWidth="1"/>
    <col min="14597" max="14597" width="10.140625" customWidth="1"/>
    <col min="14598" max="14598" width="13.140625" customWidth="1"/>
    <col min="14599" max="14599" width="13.28515625" customWidth="1"/>
    <col min="14849" max="14849" width="57.7109375" customWidth="1"/>
    <col min="14850" max="14850" width="11.28515625" customWidth="1"/>
    <col min="14851" max="14851" width="7.7109375" customWidth="1"/>
    <col min="14852" max="14852" width="10.42578125" customWidth="1"/>
    <col min="14853" max="14853" width="10.140625" customWidth="1"/>
    <col min="14854" max="14854" width="13.140625" customWidth="1"/>
    <col min="14855" max="14855" width="13.28515625" customWidth="1"/>
    <col min="15105" max="15105" width="57.7109375" customWidth="1"/>
    <col min="15106" max="15106" width="11.28515625" customWidth="1"/>
    <col min="15107" max="15107" width="7.7109375" customWidth="1"/>
    <col min="15108" max="15108" width="10.42578125" customWidth="1"/>
    <col min="15109" max="15109" width="10.140625" customWidth="1"/>
    <col min="15110" max="15110" width="13.140625" customWidth="1"/>
    <col min="15111" max="15111" width="13.28515625" customWidth="1"/>
    <col min="15361" max="15361" width="57.7109375" customWidth="1"/>
    <col min="15362" max="15362" width="11.28515625" customWidth="1"/>
    <col min="15363" max="15363" width="7.7109375" customWidth="1"/>
    <col min="15364" max="15364" width="10.42578125" customWidth="1"/>
    <col min="15365" max="15365" width="10.140625" customWidth="1"/>
    <col min="15366" max="15366" width="13.140625" customWidth="1"/>
    <col min="15367" max="15367" width="13.28515625" customWidth="1"/>
    <col min="15617" max="15617" width="57.7109375" customWidth="1"/>
    <col min="15618" max="15618" width="11.28515625" customWidth="1"/>
    <col min="15619" max="15619" width="7.7109375" customWidth="1"/>
    <col min="15620" max="15620" width="10.42578125" customWidth="1"/>
    <col min="15621" max="15621" width="10.140625" customWidth="1"/>
    <col min="15622" max="15622" width="13.140625" customWidth="1"/>
    <col min="15623" max="15623" width="13.28515625" customWidth="1"/>
    <col min="15873" max="15873" width="57.7109375" customWidth="1"/>
    <col min="15874" max="15874" width="11.28515625" customWidth="1"/>
    <col min="15875" max="15875" width="7.7109375" customWidth="1"/>
    <col min="15876" max="15876" width="10.42578125" customWidth="1"/>
    <col min="15877" max="15877" width="10.140625" customWidth="1"/>
    <col min="15878" max="15878" width="13.140625" customWidth="1"/>
    <col min="15879" max="15879" width="13.28515625" customWidth="1"/>
    <col min="16129" max="16129" width="57.7109375" customWidth="1"/>
    <col min="16130" max="16130" width="11.28515625" customWidth="1"/>
    <col min="16131" max="16131" width="7.7109375" customWidth="1"/>
    <col min="16132" max="16132" width="10.42578125" customWidth="1"/>
    <col min="16133" max="16133" width="10.140625" customWidth="1"/>
    <col min="16134" max="16134" width="13.140625" customWidth="1"/>
    <col min="16135" max="16135" width="13.28515625" customWidth="1"/>
  </cols>
  <sheetData>
    <row r="2" spans="1:8" ht="32.25" customHeight="1" x14ac:dyDescent="0.25">
      <c r="A2" s="34" t="s">
        <v>147</v>
      </c>
      <c r="B2" s="34"/>
      <c r="C2" s="34"/>
      <c r="D2" s="34"/>
      <c r="E2" s="34"/>
      <c r="F2" s="34"/>
    </row>
    <row r="3" spans="1:8" ht="15.75" x14ac:dyDescent="0.25">
      <c r="A3" s="1"/>
    </row>
    <row r="4" spans="1:8" ht="132.75" customHeight="1" x14ac:dyDescent="0.25">
      <c r="A4" s="53" t="s">
        <v>0</v>
      </c>
      <c r="B4" s="53" t="s">
        <v>1</v>
      </c>
      <c r="C4" s="53" t="s">
        <v>2</v>
      </c>
      <c r="D4" s="53"/>
      <c r="E4" s="53" t="s">
        <v>3</v>
      </c>
      <c r="F4" s="53"/>
      <c r="G4" s="53"/>
    </row>
    <row r="5" spans="1:8" ht="126" x14ac:dyDescent="0.25">
      <c r="A5" s="53"/>
      <c r="B5" s="53"/>
      <c r="C5" s="54" t="s">
        <v>4</v>
      </c>
      <c r="D5" s="54" t="s">
        <v>5</v>
      </c>
      <c r="E5" s="54" t="s">
        <v>6</v>
      </c>
      <c r="F5" s="54" t="s">
        <v>7</v>
      </c>
      <c r="G5" s="54" t="s">
        <v>8</v>
      </c>
    </row>
    <row r="6" spans="1:8" ht="26.25" customHeight="1" x14ac:dyDescent="0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</row>
    <row r="7" spans="1:8" ht="23.25" customHeight="1" x14ac:dyDescent="0.25">
      <c r="A7" s="55" t="s">
        <v>20</v>
      </c>
      <c r="B7" s="56"/>
      <c r="C7" s="57"/>
      <c r="D7" s="57"/>
      <c r="E7" s="57"/>
      <c r="F7" s="57"/>
      <c r="G7" s="57"/>
    </row>
    <row r="8" spans="1:8" x14ac:dyDescent="0.25">
      <c r="A8" s="55" t="s">
        <v>21</v>
      </c>
      <c r="B8" s="3" t="s">
        <v>11</v>
      </c>
      <c r="C8" s="58"/>
      <c r="D8" s="58"/>
      <c r="E8" s="58"/>
      <c r="F8" s="58"/>
      <c r="G8" s="58"/>
    </row>
    <row r="9" spans="1:8" x14ac:dyDescent="0.25">
      <c r="A9" s="3" t="s">
        <v>10</v>
      </c>
      <c r="B9" s="3" t="s">
        <v>11</v>
      </c>
      <c r="C9" s="37">
        <v>7</v>
      </c>
      <c r="D9" s="37">
        <v>7</v>
      </c>
      <c r="E9" s="59">
        <v>78</v>
      </c>
      <c r="F9" s="59">
        <v>135</v>
      </c>
      <c r="G9" s="59">
        <v>135</v>
      </c>
    </row>
    <row r="10" spans="1:8" ht="25.5" x14ac:dyDescent="0.25">
      <c r="A10" s="3" t="s">
        <v>22</v>
      </c>
      <c r="B10" s="3" t="s">
        <v>11</v>
      </c>
      <c r="C10" s="37">
        <v>7</v>
      </c>
      <c r="D10" s="37">
        <v>7</v>
      </c>
      <c r="E10" s="59">
        <v>78</v>
      </c>
      <c r="F10" s="59">
        <v>135</v>
      </c>
      <c r="G10" s="59">
        <v>135</v>
      </c>
    </row>
    <row r="11" spans="1:8" x14ac:dyDescent="0.25">
      <c r="A11" s="55" t="s">
        <v>148</v>
      </c>
      <c r="B11" s="3" t="s">
        <v>11</v>
      </c>
      <c r="C11" s="60"/>
      <c r="D11" s="60"/>
      <c r="E11" s="60"/>
      <c r="F11" s="60"/>
      <c r="G11" s="60"/>
    </row>
    <row r="12" spans="1:8" x14ac:dyDescent="0.25">
      <c r="A12" s="3" t="s">
        <v>10</v>
      </c>
      <c r="B12" s="3" t="s">
        <v>11</v>
      </c>
      <c r="C12" s="37">
        <v>1</v>
      </c>
      <c r="D12" s="37">
        <v>1</v>
      </c>
      <c r="E12" s="59">
        <v>975</v>
      </c>
      <c r="F12" s="59">
        <v>1101.9000000000001</v>
      </c>
      <c r="G12" s="59">
        <v>1101.9000000000001</v>
      </c>
      <c r="H12" s="24"/>
    </row>
    <row r="13" spans="1:8" ht="34.5" customHeight="1" x14ac:dyDescent="0.25">
      <c r="A13" s="3" t="s">
        <v>22</v>
      </c>
      <c r="B13" s="3" t="s">
        <v>11</v>
      </c>
      <c r="C13" s="37">
        <v>1</v>
      </c>
      <c r="D13" s="37">
        <v>1</v>
      </c>
      <c r="E13" s="59">
        <v>975</v>
      </c>
      <c r="F13" s="59">
        <v>1101.8800000000001</v>
      </c>
      <c r="G13" s="59">
        <v>1101.9000000000001</v>
      </c>
    </row>
    <row r="14" spans="1:8" x14ac:dyDescent="0.25">
      <c r="A14" s="55" t="s">
        <v>12</v>
      </c>
      <c r="B14" s="3" t="s">
        <v>13</v>
      </c>
      <c r="C14" s="61"/>
      <c r="D14" s="61"/>
      <c r="E14" s="61"/>
      <c r="F14" s="61"/>
      <c r="G14" s="61"/>
    </row>
    <row r="15" spans="1:8" x14ac:dyDescent="0.25">
      <c r="A15" s="3" t="s">
        <v>10</v>
      </c>
      <c r="B15" s="3" t="s">
        <v>13</v>
      </c>
      <c r="C15" s="37">
        <v>38344</v>
      </c>
      <c r="D15" s="37">
        <v>38344</v>
      </c>
      <c r="E15" s="37">
        <v>5256</v>
      </c>
      <c r="F15" s="37">
        <v>7156</v>
      </c>
      <c r="G15" s="37">
        <v>7101.05</v>
      </c>
    </row>
    <row r="16" spans="1:8" ht="25.5" x14ac:dyDescent="0.25">
      <c r="A16" s="3" t="s">
        <v>22</v>
      </c>
      <c r="B16" s="3" t="s">
        <v>13</v>
      </c>
      <c r="C16" s="37">
        <v>38344</v>
      </c>
      <c r="D16" s="37">
        <v>38344</v>
      </c>
      <c r="E16" s="37">
        <v>5256</v>
      </c>
      <c r="F16" s="37">
        <v>7156</v>
      </c>
      <c r="G16" s="37">
        <v>7101.05</v>
      </c>
    </row>
    <row r="17" spans="1:8" x14ac:dyDescent="0.25">
      <c r="A17" s="55" t="s">
        <v>39</v>
      </c>
      <c r="B17" s="3" t="s">
        <v>13</v>
      </c>
      <c r="C17" s="61"/>
      <c r="D17" s="61"/>
      <c r="E17" s="61"/>
      <c r="F17" s="61"/>
      <c r="G17" s="61"/>
    </row>
    <row r="18" spans="1:8" x14ac:dyDescent="0.25">
      <c r="A18" s="3" t="s">
        <v>10</v>
      </c>
      <c r="B18" s="3" t="s">
        <v>13</v>
      </c>
      <c r="C18" s="37">
        <v>18769</v>
      </c>
      <c r="D18" s="37">
        <v>18769</v>
      </c>
      <c r="E18" s="37">
        <v>559</v>
      </c>
      <c r="F18" s="37">
        <v>1902.71</v>
      </c>
      <c r="G18" s="37">
        <v>1902.71</v>
      </c>
    </row>
    <row r="19" spans="1:8" ht="25.5" x14ac:dyDescent="0.25">
      <c r="A19" s="3" t="s">
        <v>22</v>
      </c>
      <c r="B19" s="3" t="s">
        <v>13</v>
      </c>
      <c r="C19" s="37">
        <v>18769</v>
      </c>
      <c r="D19" s="37">
        <v>18769</v>
      </c>
      <c r="E19" s="37">
        <v>559</v>
      </c>
      <c r="F19" s="37">
        <v>1902.71</v>
      </c>
      <c r="G19" s="37">
        <v>1902.71</v>
      </c>
    </row>
    <row r="20" spans="1:8" x14ac:dyDescent="0.25">
      <c r="A20" s="55" t="s">
        <v>40</v>
      </c>
      <c r="B20" s="3" t="s">
        <v>11</v>
      </c>
      <c r="C20" s="61"/>
      <c r="D20" s="61"/>
      <c r="E20" s="61"/>
      <c r="F20" s="61"/>
      <c r="G20" s="61"/>
    </row>
    <row r="21" spans="1:8" ht="30.75" customHeight="1" x14ac:dyDescent="0.25">
      <c r="A21" s="3" t="s">
        <v>10</v>
      </c>
      <c r="B21" s="3" t="s">
        <v>11</v>
      </c>
      <c r="C21" s="37">
        <v>80</v>
      </c>
      <c r="D21" s="37">
        <v>82</v>
      </c>
      <c r="E21" s="37">
        <v>509</v>
      </c>
      <c r="F21" s="37">
        <v>521.70000000000005</v>
      </c>
      <c r="G21" s="37">
        <v>521.70000000000005</v>
      </c>
    </row>
    <row r="22" spans="1:8" ht="25.5" x14ac:dyDescent="0.25">
      <c r="A22" s="3" t="s">
        <v>22</v>
      </c>
      <c r="B22" s="3" t="s">
        <v>11</v>
      </c>
      <c r="C22" s="37">
        <v>80</v>
      </c>
      <c r="D22" s="37">
        <v>82</v>
      </c>
      <c r="E22" s="37">
        <v>509</v>
      </c>
      <c r="F22" s="37">
        <v>521.70000000000005</v>
      </c>
      <c r="G22" s="37">
        <v>521.70000000000005</v>
      </c>
    </row>
    <row r="23" spans="1:8" x14ac:dyDescent="0.25">
      <c r="A23" s="3" t="s">
        <v>45</v>
      </c>
      <c r="B23" s="3" t="s">
        <v>46</v>
      </c>
      <c r="C23" s="62"/>
      <c r="D23" s="62"/>
      <c r="E23" s="37">
        <v>0</v>
      </c>
      <c r="F23" s="37">
        <v>4874</v>
      </c>
      <c r="G23" s="37">
        <v>4874</v>
      </c>
      <c r="H23" s="24"/>
    </row>
    <row r="24" spans="1:8" x14ac:dyDescent="0.25">
      <c r="A24" s="3" t="s">
        <v>52</v>
      </c>
      <c r="B24" s="3" t="s">
        <v>46</v>
      </c>
      <c r="C24" s="62"/>
      <c r="D24" s="62"/>
      <c r="E24" s="37"/>
      <c r="F24" s="37">
        <v>9740.35</v>
      </c>
      <c r="G24" s="37">
        <v>8740.35</v>
      </c>
      <c r="H24" s="24"/>
    </row>
    <row r="25" spans="1:8" x14ac:dyDescent="0.25">
      <c r="A25" s="55" t="s">
        <v>26</v>
      </c>
      <c r="B25" s="3"/>
      <c r="C25" s="62"/>
      <c r="D25" s="62"/>
      <c r="E25" s="62"/>
      <c r="F25" s="62"/>
      <c r="G25" s="62"/>
    </row>
    <row r="26" spans="1:8" x14ac:dyDescent="0.25">
      <c r="A26" s="55" t="s">
        <v>25</v>
      </c>
      <c r="B26" s="3" t="s">
        <v>13</v>
      </c>
      <c r="C26" s="61"/>
      <c r="D26" s="61"/>
      <c r="E26" s="61"/>
      <c r="F26" s="61"/>
      <c r="G26" s="61"/>
    </row>
    <row r="27" spans="1:8" x14ac:dyDescent="0.25">
      <c r="A27" s="3" t="s">
        <v>10</v>
      </c>
      <c r="B27" s="3" t="s">
        <v>13</v>
      </c>
      <c r="C27" s="37">
        <v>40000</v>
      </c>
      <c r="D27" s="37">
        <v>40000</v>
      </c>
      <c r="E27" s="37">
        <v>868</v>
      </c>
      <c r="F27" s="37">
        <v>868</v>
      </c>
      <c r="G27" s="37">
        <v>868</v>
      </c>
    </row>
    <row r="28" spans="1:8" ht="25.5" x14ac:dyDescent="0.25">
      <c r="A28" s="3" t="s">
        <v>27</v>
      </c>
      <c r="B28" s="3" t="s">
        <v>13</v>
      </c>
      <c r="C28" s="37">
        <v>40000</v>
      </c>
      <c r="D28" s="37">
        <v>40000</v>
      </c>
      <c r="E28" s="37">
        <v>868</v>
      </c>
      <c r="F28" s="37">
        <v>868</v>
      </c>
      <c r="G28" s="37">
        <v>868</v>
      </c>
    </row>
    <row r="29" spans="1:8" ht="25.5" customHeight="1" x14ac:dyDescent="0.25">
      <c r="A29" s="55" t="s">
        <v>28</v>
      </c>
      <c r="B29" s="3" t="s">
        <v>9</v>
      </c>
      <c r="C29" s="61"/>
      <c r="D29" s="61"/>
      <c r="E29" s="61"/>
      <c r="F29" s="61"/>
      <c r="G29" s="61"/>
    </row>
    <row r="30" spans="1:8" x14ac:dyDescent="0.25">
      <c r="A30" s="3" t="s">
        <v>10</v>
      </c>
      <c r="B30" s="3" t="s">
        <v>13</v>
      </c>
      <c r="C30" s="37">
        <v>74000</v>
      </c>
      <c r="D30" s="37">
        <v>74000</v>
      </c>
      <c r="E30" s="37">
        <v>3895.9</v>
      </c>
      <c r="F30" s="37">
        <v>4308.67</v>
      </c>
      <c r="G30" s="37">
        <v>4308.67</v>
      </c>
    </row>
    <row r="31" spans="1:8" ht="25.5" x14ac:dyDescent="0.25">
      <c r="A31" s="3" t="s">
        <v>27</v>
      </c>
      <c r="B31" s="3" t="s">
        <v>13</v>
      </c>
      <c r="C31" s="37">
        <v>74000</v>
      </c>
      <c r="D31" s="37">
        <v>74000</v>
      </c>
      <c r="E31" s="37">
        <v>3895.9</v>
      </c>
      <c r="F31" s="37">
        <v>4308.67</v>
      </c>
      <c r="G31" s="37">
        <v>4308.67</v>
      </c>
    </row>
    <row r="32" spans="1:8" ht="21" customHeight="1" x14ac:dyDescent="0.25">
      <c r="A32" s="55" t="s">
        <v>29</v>
      </c>
      <c r="B32" s="56"/>
      <c r="C32" s="62"/>
      <c r="D32" s="62"/>
      <c r="E32" s="62"/>
      <c r="F32" s="62"/>
      <c r="G32" s="62"/>
    </row>
    <row r="33" spans="1:8" ht="21.75" customHeight="1" x14ac:dyDescent="0.25">
      <c r="A33" s="55" t="s">
        <v>29</v>
      </c>
      <c r="B33" s="3" t="s">
        <v>11</v>
      </c>
      <c r="C33" s="61"/>
      <c r="D33" s="61"/>
      <c r="E33" s="61"/>
      <c r="F33" s="61"/>
      <c r="G33" s="61"/>
    </row>
    <row r="34" spans="1:8" ht="25.5" customHeight="1" x14ac:dyDescent="0.25">
      <c r="A34" s="3" t="s">
        <v>10</v>
      </c>
      <c r="B34" s="3" t="s">
        <v>11</v>
      </c>
      <c r="C34" s="37">
        <v>1050</v>
      </c>
      <c r="D34" s="37">
        <v>1010</v>
      </c>
      <c r="E34" s="38">
        <v>126</v>
      </c>
      <c r="F34" s="38">
        <v>121.2</v>
      </c>
      <c r="G34" s="38">
        <v>121.2</v>
      </c>
    </row>
    <row r="35" spans="1:8" ht="25.5" customHeight="1" x14ac:dyDescent="0.25">
      <c r="A35" s="3" t="s">
        <v>30</v>
      </c>
      <c r="B35" s="3" t="s">
        <v>11</v>
      </c>
      <c r="C35" s="37">
        <v>1050</v>
      </c>
      <c r="D35" s="37">
        <v>1010</v>
      </c>
      <c r="E35" s="38">
        <v>126</v>
      </c>
      <c r="F35" s="38">
        <v>121.2</v>
      </c>
      <c r="G35" s="38">
        <v>121.2</v>
      </c>
    </row>
    <row r="36" spans="1:8" ht="25.5" customHeight="1" x14ac:dyDescent="0.25">
      <c r="A36" s="55" t="s">
        <v>41</v>
      </c>
      <c r="B36" s="3"/>
      <c r="C36" s="62"/>
      <c r="D36" s="62"/>
      <c r="E36" s="62"/>
      <c r="F36" s="62"/>
      <c r="G36" s="62"/>
    </row>
    <row r="37" spans="1:8" ht="27" customHeight="1" x14ac:dyDescent="0.25">
      <c r="A37" s="3" t="s">
        <v>41</v>
      </c>
      <c r="B37" s="3" t="s">
        <v>11</v>
      </c>
      <c r="C37" s="61"/>
      <c r="D37" s="61"/>
      <c r="E37" s="61"/>
      <c r="F37" s="61"/>
      <c r="G37" s="61"/>
    </row>
    <row r="38" spans="1:8" x14ac:dyDescent="0.25">
      <c r="A38" s="3" t="s">
        <v>10</v>
      </c>
      <c r="B38" s="3" t="s">
        <v>11</v>
      </c>
      <c r="C38" s="37">
        <v>1050</v>
      </c>
      <c r="D38" s="37">
        <v>1010</v>
      </c>
      <c r="E38" s="38">
        <v>258</v>
      </c>
      <c r="F38" s="38">
        <v>248</v>
      </c>
      <c r="G38" s="38">
        <v>248</v>
      </c>
    </row>
    <row r="39" spans="1:8" ht="24.75" customHeight="1" x14ac:dyDescent="0.25">
      <c r="A39" s="3" t="s">
        <v>42</v>
      </c>
      <c r="B39" s="3" t="s">
        <v>11</v>
      </c>
      <c r="C39" s="37">
        <v>1050</v>
      </c>
      <c r="D39" s="37">
        <v>1010</v>
      </c>
      <c r="E39" s="38">
        <v>258</v>
      </c>
      <c r="F39" s="38">
        <v>248</v>
      </c>
      <c r="G39" s="38">
        <v>248</v>
      </c>
      <c r="H39" s="24"/>
    </row>
    <row r="40" spans="1:8" ht="21.75" customHeight="1" x14ac:dyDescent="0.25">
      <c r="A40" s="55" t="s">
        <v>15</v>
      </c>
      <c r="B40" s="3"/>
      <c r="C40" s="62"/>
      <c r="D40" s="62"/>
      <c r="E40" s="62"/>
      <c r="F40" s="62"/>
      <c r="G40" s="62"/>
    </row>
    <row r="41" spans="1:8" ht="21.75" customHeight="1" x14ac:dyDescent="0.25">
      <c r="A41" s="55" t="s">
        <v>23</v>
      </c>
      <c r="B41" s="3" t="s">
        <v>24</v>
      </c>
      <c r="C41" s="61"/>
      <c r="D41" s="61"/>
      <c r="E41" s="61"/>
      <c r="F41" s="61"/>
      <c r="G41" s="61"/>
    </row>
    <row r="42" spans="1:8" ht="33.75" customHeight="1" x14ac:dyDescent="0.25">
      <c r="A42" s="3" t="s">
        <v>10</v>
      </c>
      <c r="B42" s="3" t="s">
        <v>24</v>
      </c>
      <c r="C42" s="37">
        <v>180.3</v>
      </c>
      <c r="D42" s="37">
        <v>180.3</v>
      </c>
      <c r="E42" s="38">
        <v>15256.6</v>
      </c>
      <c r="F42" s="38">
        <v>16220</v>
      </c>
      <c r="G42" s="38">
        <v>16220</v>
      </c>
    </row>
    <row r="43" spans="1:8" ht="25.5" x14ac:dyDescent="0.25">
      <c r="A43" s="3" t="s">
        <v>14</v>
      </c>
      <c r="B43" s="3" t="s">
        <v>24</v>
      </c>
      <c r="C43" s="37">
        <v>180.3</v>
      </c>
      <c r="D43" s="37">
        <v>180.3</v>
      </c>
      <c r="E43" s="38">
        <v>15256.6</v>
      </c>
      <c r="F43" s="38">
        <v>16220</v>
      </c>
      <c r="G43" s="38">
        <v>16220</v>
      </c>
      <c r="H43" s="24"/>
    </row>
    <row r="44" spans="1:8" ht="48.75" customHeight="1" x14ac:dyDescent="0.25">
      <c r="A44" s="55" t="s">
        <v>31</v>
      </c>
      <c r="B44" s="3"/>
      <c r="C44" s="62"/>
      <c r="D44" s="62"/>
      <c r="E44" s="62"/>
      <c r="F44" s="62"/>
      <c r="G44" s="62"/>
    </row>
    <row r="45" spans="1:8" ht="40.5" customHeight="1" x14ac:dyDescent="0.25">
      <c r="A45" s="55" t="s">
        <v>32</v>
      </c>
      <c r="B45" s="3" t="s">
        <v>11</v>
      </c>
      <c r="C45" s="61"/>
      <c r="D45" s="61"/>
      <c r="E45" s="61"/>
      <c r="F45" s="61"/>
      <c r="G45" s="61"/>
    </row>
    <row r="46" spans="1:8" ht="25.5" customHeight="1" x14ac:dyDescent="0.25">
      <c r="A46" s="3" t="s">
        <v>10</v>
      </c>
      <c r="B46" s="3" t="s">
        <v>11</v>
      </c>
      <c r="C46" s="37">
        <v>1</v>
      </c>
      <c r="D46" s="37">
        <v>1</v>
      </c>
      <c r="E46" s="38">
        <v>1538</v>
      </c>
      <c r="F46" s="63">
        <v>1955.6</v>
      </c>
      <c r="G46" s="63">
        <v>1955.6</v>
      </c>
    </row>
    <row r="47" spans="1:8" ht="59.25" customHeight="1" x14ac:dyDescent="0.25">
      <c r="A47" s="3" t="s">
        <v>33</v>
      </c>
      <c r="B47" s="3" t="s">
        <v>11</v>
      </c>
      <c r="C47" s="37">
        <v>1</v>
      </c>
      <c r="D47" s="37">
        <v>1</v>
      </c>
      <c r="E47" s="38">
        <v>1538</v>
      </c>
      <c r="F47" s="63">
        <v>1955.6</v>
      </c>
      <c r="G47" s="63">
        <v>1955.6</v>
      </c>
    </row>
    <row r="48" spans="1:8" ht="54" customHeight="1" x14ac:dyDescent="0.25">
      <c r="A48" s="55" t="s">
        <v>44</v>
      </c>
      <c r="B48" s="56"/>
      <c r="C48" s="62"/>
      <c r="D48" s="62"/>
      <c r="E48" s="62"/>
      <c r="F48" s="62"/>
      <c r="G48" s="62"/>
    </row>
    <row r="49" spans="1:7" ht="54.75" customHeight="1" x14ac:dyDescent="0.25">
      <c r="A49" s="3" t="s">
        <v>44</v>
      </c>
      <c r="B49" s="3" t="s">
        <v>11</v>
      </c>
      <c r="C49" s="62"/>
      <c r="D49" s="62"/>
      <c r="E49" s="62"/>
      <c r="F49" s="62"/>
      <c r="G49" s="62"/>
    </row>
    <row r="50" spans="1:7" ht="28.5" customHeight="1" x14ac:dyDescent="0.25">
      <c r="A50" s="3" t="s">
        <v>17</v>
      </c>
      <c r="B50" s="3" t="s">
        <v>11</v>
      </c>
      <c r="C50" s="37">
        <v>80</v>
      </c>
      <c r="D50" s="37">
        <v>82</v>
      </c>
      <c r="E50" s="38">
        <v>257</v>
      </c>
      <c r="F50" s="59">
        <v>263.5</v>
      </c>
      <c r="G50" s="59">
        <v>263.5</v>
      </c>
    </row>
    <row r="51" spans="1:7" ht="54" customHeight="1" x14ac:dyDescent="0.25">
      <c r="A51" s="3" t="s">
        <v>43</v>
      </c>
      <c r="B51" s="3" t="s">
        <v>11</v>
      </c>
      <c r="C51" s="37">
        <v>80</v>
      </c>
      <c r="D51" s="37">
        <v>82</v>
      </c>
      <c r="E51" s="38">
        <v>257</v>
      </c>
      <c r="F51" s="59">
        <v>263.5</v>
      </c>
      <c r="G51" s="59">
        <v>263.5</v>
      </c>
    </row>
    <row r="52" spans="1:7" ht="56.25" customHeight="1" x14ac:dyDescent="0.25">
      <c r="A52" s="55" t="s">
        <v>34</v>
      </c>
      <c r="B52" s="3"/>
      <c r="C52" s="61"/>
      <c r="D52" s="61"/>
      <c r="E52" s="61"/>
      <c r="F52" s="61"/>
      <c r="G52" s="61"/>
    </row>
    <row r="53" spans="1:7" ht="24.75" customHeight="1" x14ac:dyDescent="0.25">
      <c r="A53" s="55" t="s">
        <v>16</v>
      </c>
      <c r="B53" s="3" t="s">
        <v>11</v>
      </c>
      <c r="C53" s="61"/>
      <c r="D53" s="61"/>
      <c r="E53" s="61"/>
      <c r="F53" s="61"/>
      <c r="G53" s="61"/>
    </row>
    <row r="54" spans="1:7" x14ac:dyDescent="0.25">
      <c r="A54" s="3" t="s">
        <v>17</v>
      </c>
      <c r="B54" s="3" t="s">
        <v>11</v>
      </c>
      <c r="C54" s="37">
        <v>18</v>
      </c>
      <c r="D54" s="37">
        <v>18</v>
      </c>
      <c r="E54" s="37">
        <v>3184.12</v>
      </c>
      <c r="F54" s="37">
        <v>3184.12</v>
      </c>
      <c r="G54" s="37">
        <v>3184.12</v>
      </c>
    </row>
    <row r="55" spans="1:7" ht="51" x14ac:dyDescent="0.25">
      <c r="A55" s="3" t="s">
        <v>35</v>
      </c>
      <c r="B55" s="3" t="s">
        <v>11</v>
      </c>
      <c r="C55" s="37">
        <v>18</v>
      </c>
      <c r="D55" s="37">
        <v>18</v>
      </c>
      <c r="E55" s="37">
        <v>3184.12</v>
      </c>
      <c r="F55" s="37">
        <v>3184.12</v>
      </c>
      <c r="G55" s="37">
        <v>3184.12</v>
      </c>
    </row>
    <row r="56" spans="1:7" x14ac:dyDescent="0.25">
      <c r="A56" s="55" t="s">
        <v>18</v>
      </c>
      <c r="B56" s="3" t="s">
        <v>11</v>
      </c>
      <c r="C56" s="64"/>
      <c r="D56" s="64"/>
      <c r="E56" s="64"/>
      <c r="F56" s="64"/>
      <c r="G56" s="64"/>
    </row>
    <row r="57" spans="1:7" x14ac:dyDescent="0.25">
      <c r="A57" s="3" t="s">
        <v>17</v>
      </c>
      <c r="B57" s="3" t="s">
        <v>11</v>
      </c>
      <c r="C57" s="37">
        <v>40</v>
      </c>
      <c r="D57" s="37">
        <v>62</v>
      </c>
      <c r="E57" s="37">
        <v>190</v>
      </c>
      <c r="F57" s="37">
        <v>294.5</v>
      </c>
      <c r="G57" s="37">
        <v>294.5</v>
      </c>
    </row>
    <row r="58" spans="1:7" ht="51" x14ac:dyDescent="0.25">
      <c r="A58" s="3" t="s">
        <v>35</v>
      </c>
      <c r="B58" s="3" t="s">
        <v>11</v>
      </c>
      <c r="C58" s="37">
        <v>40</v>
      </c>
      <c r="D58" s="37">
        <v>62</v>
      </c>
      <c r="E58" s="37">
        <v>190</v>
      </c>
      <c r="F58" s="37">
        <v>294.5</v>
      </c>
      <c r="G58" s="37">
        <v>294.5</v>
      </c>
    </row>
    <row r="59" spans="1:7" ht="27.75" customHeight="1" x14ac:dyDescent="0.25">
      <c r="A59" s="3" t="s">
        <v>19</v>
      </c>
      <c r="B59" s="3" t="s">
        <v>11</v>
      </c>
      <c r="C59" s="62"/>
      <c r="D59" s="62"/>
      <c r="E59" s="62"/>
      <c r="F59" s="62"/>
      <c r="G59" s="62"/>
    </row>
    <row r="60" spans="1:7" x14ac:dyDescent="0.25">
      <c r="A60" s="3" t="s">
        <v>17</v>
      </c>
      <c r="B60" s="3" t="s">
        <v>11</v>
      </c>
      <c r="C60" s="37">
        <v>1330</v>
      </c>
      <c r="D60" s="37">
        <v>1330</v>
      </c>
      <c r="E60" s="37">
        <v>509.68</v>
      </c>
      <c r="F60" s="37">
        <v>509.68</v>
      </c>
      <c r="G60" s="37">
        <v>509.68</v>
      </c>
    </row>
    <row r="61" spans="1:7" ht="51" x14ac:dyDescent="0.25">
      <c r="A61" s="3" t="s">
        <v>35</v>
      </c>
      <c r="B61" s="3" t="s">
        <v>11</v>
      </c>
      <c r="C61" s="37">
        <v>1330</v>
      </c>
      <c r="D61" s="37">
        <v>1330</v>
      </c>
      <c r="E61" s="37">
        <v>509.68</v>
      </c>
      <c r="F61" s="37">
        <v>509.68</v>
      </c>
      <c r="G61" s="37">
        <v>509.68</v>
      </c>
    </row>
    <row r="62" spans="1:7" ht="38.25" customHeight="1" x14ac:dyDescent="0.25">
      <c r="A62" s="55" t="s">
        <v>36</v>
      </c>
      <c r="B62" s="30" t="s">
        <v>24</v>
      </c>
      <c r="C62" s="64"/>
      <c r="D62" s="64"/>
      <c r="E62" s="64"/>
      <c r="F62" s="64"/>
      <c r="G62" s="64"/>
    </row>
    <row r="63" spans="1:7" x14ac:dyDescent="0.25">
      <c r="A63" s="3" t="s">
        <v>17</v>
      </c>
      <c r="B63" s="30" t="s">
        <v>24</v>
      </c>
      <c r="C63" s="37">
        <v>0.28999999999999998</v>
      </c>
      <c r="D63" s="37">
        <v>0.28999999999999998</v>
      </c>
      <c r="E63" s="37">
        <v>8499.2999999999993</v>
      </c>
      <c r="F63" s="37">
        <v>10793.5</v>
      </c>
      <c r="G63" s="37">
        <v>10720.2</v>
      </c>
    </row>
    <row r="64" spans="1:7" ht="51" x14ac:dyDescent="0.25">
      <c r="A64" s="3" t="s">
        <v>37</v>
      </c>
      <c r="B64" s="30" t="s">
        <v>24</v>
      </c>
      <c r="C64" s="37">
        <v>0.28999999999999998</v>
      </c>
      <c r="D64" s="37">
        <v>0.28999999999999998</v>
      </c>
      <c r="E64" s="37">
        <v>8499.2999999999993</v>
      </c>
      <c r="F64" s="37">
        <v>10793.5</v>
      </c>
      <c r="G64" s="37">
        <v>10720.2</v>
      </c>
    </row>
    <row r="65" spans="1:7" ht="25.5" x14ac:dyDescent="0.25">
      <c r="A65" s="55" t="s">
        <v>38</v>
      </c>
      <c r="B65" s="30" t="s">
        <v>24</v>
      </c>
      <c r="C65" s="64"/>
      <c r="D65" s="64"/>
      <c r="E65" s="64"/>
      <c r="F65" s="64"/>
      <c r="G65" s="64"/>
    </row>
    <row r="66" spans="1:7" x14ac:dyDescent="0.25">
      <c r="A66" s="3" t="s">
        <v>17</v>
      </c>
      <c r="B66" s="30" t="s">
        <v>24</v>
      </c>
      <c r="C66" s="37">
        <v>280.8</v>
      </c>
      <c r="D66" s="37">
        <v>280.8</v>
      </c>
      <c r="E66" s="37">
        <v>32518.2</v>
      </c>
      <c r="F66" s="37">
        <v>41155.5</v>
      </c>
      <c r="G66" s="37">
        <v>40855.5</v>
      </c>
    </row>
    <row r="67" spans="1:7" ht="54.75" customHeight="1" x14ac:dyDescent="0.25">
      <c r="A67" s="3" t="s">
        <v>37</v>
      </c>
      <c r="B67" s="30" t="s">
        <v>24</v>
      </c>
      <c r="C67" s="37">
        <v>280.8</v>
      </c>
      <c r="D67" s="37">
        <v>280.8</v>
      </c>
      <c r="E67" s="37">
        <v>32518.2</v>
      </c>
      <c r="F67" s="37">
        <v>41155.5</v>
      </c>
      <c r="G67" s="37">
        <v>40855.5</v>
      </c>
    </row>
    <row r="68" spans="1:7" x14ac:dyDescent="0.25">
      <c r="A68" s="3" t="s">
        <v>45</v>
      </c>
      <c r="B68" s="65" t="s">
        <v>46</v>
      </c>
      <c r="C68" s="66"/>
      <c r="D68" s="67"/>
      <c r="E68" s="66">
        <v>280.39999999999998</v>
      </c>
      <c r="F68" s="66">
        <v>280.39999999999998</v>
      </c>
      <c r="G68" s="66">
        <v>280.39999999999998</v>
      </c>
    </row>
    <row r="69" spans="1:7" x14ac:dyDescent="0.25">
      <c r="A69" s="3" t="s">
        <v>52</v>
      </c>
      <c r="B69" s="65" t="s">
        <v>46</v>
      </c>
      <c r="C69" s="62"/>
      <c r="D69" s="62"/>
      <c r="E69" s="37">
        <v>0</v>
      </c>
      <c r="F69" s="68">
        <v>6034.8</v>
      </c>
      <c r="G69" s="37">
        <v>6034.8</v>
      </c>
    </row>
    <row r="70" spans="1:7" x14ac:dyDescent="0.25">
      <c r="A70" s="55" t="s">
        <v>47</v>
      </c>
      <c r="B70" s="56"/>
      <c r="C70" s="62"/>
      <c r="D70" s="62"/>
      <c r="E70" s="62"/>
      <c r="F70" s="62"/>
      <c r="G70" s="62"/>
    </row>
    <row r="71" spans="1:7" ht="21.75" customHeight="1" x14ac:dyDescent="0.25">
      <c r="A71" s="55" t="s">
        <v>47</v>
      </c>
      <c r="B71" s="3" t="s">
        <v>48</v>
      </c>
      <c r="C71" s="61"/>
      <c r="D71" s="69"/>
      <c r="E71" s="69"/>
      <c r="F71" s="69"/>
      <c r="G71" s="69"/>
    </row>
    <row r="72" spans="1:7" x14ac:dyDescent="0.25">
      <c r="A72" s="3" t="s">
        <v>10</v>
      </c>
      <c r="B72" s="3" t="s">
        <v>48</v>
      </c>
      <c r="C72" s="37">
        <v>340</v>
      </c>
      <c r="D72" s="37">
        <v>287</v>
      </c>
      <c r="E72" s="38">
        <v>506</v>
      </c>
      <c r="F72" s="59">
        <v>427.1</v>
      </c>
      <c r="G72" s="59">
        <v>427.1</v>
      </c>
    </row>
    <row r="73" spans="1:7" x14ac:dyDescent="0.25">
      <c r="A73" s="3" t="s">
        <v>49</v>
      </c>
      <c r="B73" s="3" t="s">
        <v>48</v>
      </c>
      <c r="C73" s="37">
        <v>340</v>
      </c>
      <c r="D73" s="37">
        <v>287</v>
      </c>
      <c r="E73" s="38">
        <v>506</v>
      </c>
      <c r="F73" s="59">
        <v>427.1</v>
      </c>
      <c r="G73" s="59">
        <v>427.1</v>
      </c>
    </row>
    <row r="74" spans="1:7" x14ac:dyDescent="0.25">
      <c r="A74" s="55" t="s">
        <v>50</v>
      </c>
      <c r="B74" s="56"/>
      <c r="C74" s="62"/>
      <c r="D74" s="62"/>
      <c r="E74" s="62"/>
      <c r="F74" s="62"/>
      <c r="G74" s="62"/>
    </row>
    <row r="75" spans="1:7" x14ac:dyDescent="0.25">
      <c r="A75" s="55" t="s">
        <v>50</v>
      </c>
      <c r="B75" s="3" t="s">
        <v>48</v>
      </c>
      <c r="C75" s="61"/>
      <c r="D75" s="61"/>
      <c r="E75" s="61"/>
      <c r="F75" s="61"/>
      <c r="G75" s="61"/>
    </row>
    <row r="76" spans="1:7" x14ac:dyDescent="0.25">
      <c r="A76" s="3" t="s">
        <v>10</v>
      </c>
      <c r="B76" s="3" t="s">
        <v>48</v>
      </c>
      <c r="C76" s="37">
        <v>505</v>
      </c>
      <c r="D76" s="37">
        <v>550</v>
      </c>
      <c r="E76" s="38">
        <v>137</v>
      </c>
      <c r="F76" s="59">
        <f>137+12.2</f>
        <v>149.19999999999999</v>
      </c>
      <c r="G76" s="59">
        <v>149.19999999999999</v>
      </c>
    </row>
    <row r="77" spans="1:7" ht="25.5" x14ac:dyDescent="0.25">
      <c r="A77" s="3" t="s">
        <v>51</v>
      </c>
      <c r="B77" s="3" t="s">
        <v>48</v>
      </c>
      <c r="C77" s="37">
        <v>505</v>
      </c>
      <c r="D77" s="37">
        <v>550</v>
      </c>
      <c r="E77" s="38">
        <v>137</v>
      </c>
      <c r="F77" s="59">
        <f>137+12.2</f>
        <v>149.19999999999999</v>
      </c>
      <c r="G77" s="59">
        <v>149.19999999999999</v>
      </c>
    </row>
    <row r="78" spans="1:7" x14ac:dyDescent="0.25">
      <c r="A78" s="5"/>
      <c r="B78" s="6"/>
      <c r="C78" s="7"/>
      <c r="D78" s="7"/>
      <c r="E78" s="7"/>
      <c r="F78" s="7"/>
      <c r="G78" s="7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39"/>
      <c r="B80" s="39"/>
      <c r="C80" s="39"/>
      <c r="D80" s="39"/>
      <c r="E80" s="39"/>
      <c r="F80" s="4"/>
      <c r="G80" s="4"/>
    </row>
    <row r="81" spans="1:7" x14ac:dyDescent="0.25">
      <c r="A81" s="40"/>
      <c r="B81" s="40"/>
      <c r="C81" s="40"/>
      <c r="D81" s="40"/>
      <c r="E81" s="40"/>
      <c r="F81" s="2"/>
      <c r="G81" s="2"/>
    </row>
    <row r="82" spans="1:7" x14ac:dyDescent="0.25">
      <c r="A82" s="41"/>
      <c r="B82" s="40"/>
      <c r="C82" s="40"/>
      <c r="D82" s="40"/>
      <c r="E82" s="40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</sheetData>
  <mergeCells count="24">
    <mergeCell ref="C52:G52"/>
    <mergeCell ref="C56:G56"/>
    <mergeCell ref="C65:G65"/>
    <mergeCell ref="C71:G71"/>
    <mergeCell ref="C75:G75"/>
    <mergeCell ref="C29:G29"/>
    <mergeCell ref="C33:G33"/>
    <mergeCell ref="C37:G37"/>
    <mergeCell ref="C41:G41"/>
    <mergeCell ref="C45:G45"/>
    <mergeCell ref="C7:G7"/>
    <mergeCell ref="C8:G8"/>
    <mergeCell ref="C11:G11"/>
    <mergeCell ref="C14:G14"/>
    <mergeCell ref="C17:G17"/>
    <mergeCell ref="C62:G62"/>
    <mergeCell ref="C20:G20"/>
    <mergeCell ref="C26:G26"/>
    <mergeCell ref="A2:F2"/>
    <mergeCell ref="A4:A5"/>
    <mergeCell ref="B4:B5"/>
    <mergeCell ref="C4:D4"/>
    <mergeCell ref="C53:G53"/>
    <mergeCell ref="E4:G4"/>
  </mergeCells>
  <hyperlinks>
    <hyperlink ref="A2" r:id="rId1" display="consultantplus://offline/ref=81C534AC1618B38338B7138DDEB14344F59B417381706259B468524054C32ECBB30FCA5546109B5D4A4FB36DK0O"/>
  </hyperlinks>
  <pageMargins left="0.70866141732283472" right="0.70866141732283472" top="0.55118110236220474" bottom="0.55118110236220474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22" sqref="A22"/>
    </sheetView>
  </sheetViews>
  <sheetFormatPr defaultRowHeight="12" x14ac:dyDescent="0.2"/>
  <cols>
    <col min="1" max="1" width="61" style="43" customWidth="1"/>
    <col min="2" max="2" width="13.5703125" style="43" customWidth="1"/>
    <col min="3" max="3" width="12.7109375" style="43" customWidth="1"/>
    <col min="4" max="4" width="12.85546875" style="43" customWidth="1"/>
    <col min="5" max="5" width="16.42578125" style="43" customWidth="1"/>
    <col min="6" max="6" width="17.7109375" style="43" customWidth="1"/>
    <col min="7" max="7" width="14.7109375" style="43" customWidth="1"/>
    <col min="8" max="256" width="9.140625" style="43"/>
    <col min="257" max="257" width="61" style="43" customWidth="1"/>
    <col min="258" max="258" width="13.5703125" style="43" customWidth="1"/>
    <col min="259" max="259" width="12.7109375" style="43" customWidth="1"/>
    <col min="260" max="260" width="12.85546875" style="43" customWidth="1"/>
    <col min="261" max="261" width="16.42578125" style="43" customWidth="1"/>
    <col min="262" max="262" width="17.7109375" style="43" customWidth="1"/>
    <col min="263" max="263" width="14.7109375" style="43" customWidth="1"/>
    <col min="264" max="512" width="9.140625" style="43"/>
    <col min="513" max="513" width="61" style="43" customWidth="1"/>
    <col min="514" max="514" width="13.5703125" style="43" customWidth="1"/>
    <col min="515" max="515" width="12.7109375" style="43" customWidth="1"/>
    <col min="516" max="516" width="12.85546875" style="43" customWidth="1"/>
    <col min="517" max="517" width="16.42578125" style="43" customWidth="1"/>
    <col min="518" max="518" width="17.7109375" style="43" customWidth="1"/>
    <col min="519" max="519" width="14.7109375" style="43" customWidth="1"/>
    <col min="520" max="768" width="9.140625" style="43"/>
    <col min="769" max="769" width="61" style="43" customWidth="1"/>
    <col min="770" max="770" width="13.5703125" style="43" customWidth="1"/>
    <col min="771" max="771" width="12.7109375" style="43" customWidth="1"/>
    <col min="772" max="772" width="12.85546875" style="43" customWidth="1"/>
    <col min="773" max="773" width="16.42578125" style="43" customWidth="1"/>
    <col min="774" max="774" width="17.7109375" style="43" customWidth="1"/>
    <col min="775" max="775" width="14.7109375" style="43" customWidth="1"/>
    <col min="776" max="1024" width="9.140625" style="43"/>
    <col min="1025" max="1025" width="61" style="43" customWidth="1"/>
    <col min="1026" max="1026" width="13.5703125" style="43" customWidth="1"/>
    <col min="1027" max="1027" width="12.7109375" style="43" customWidth="1"/>
    <col min="1028" max="1028" width="12.85546875" style="43" customWidth="1"/>
    <col min="1029" max="1029" width="16.42578125" style="43" customWidth="1"/>
    <col min="1030" max="1030" width="17.7109375" style="43" customWidth="1"/>
    <col min="1031" max="1031" width="14.7109375" style="43" customWidth="1"/>
    <col min="1032" max="1280" width="9.140625" style="43"/>
    <col min="1281" max="1281" width="61" style="43" customWidth="1"/>
    <col min="1282" max="1282" width="13.5703125" style="43" customWidth="1"/>
    <col min="1283" max="1283" width="12.7109375" style="43" customWidth="1"/>
    <col min="1284" max="1284" width="12.85546875" style="43" customWidth="1"/>
    <col min="1285" max="1285" width="16.42578125" style="43" customWidth="1"/>
    <col min="1286" max="1286" width="17.7109375" style="43" customWidth="1"/>
    <col min="1287" max="1287" width="14.7109375" style="43" customWidth="1"/>
    <col min="1288" max="1536" width="9.140625" style="43"/>
    <col min="1537" max="1537" width="61" style="43" customWidth="1"/>
    <col min="1538" max="1538" width="13.5703125" style="43" customWidth="1"/>
    <col min="1539" max="1539" width="12.7109375" style="43" customWidth="1"/>
    <col min="1540" max="1540" width="12.85546875" style="43" customWidth="1"/>
    <col min="1541" max="1541" width="16.42578125" style="43" customWidth="1"/>
    <col min="1542" max="1542" width="17.7109375" style="43" customWidth="1"/>
    <col min="1543" max="1543" width="14.7109375" style="43" customWidth="1"/>
    <col min="1544" max="1792" width="9.140625" style="43"/>
    <col min="1793" max="1793" width="61" style="43" customWidth="1"/>
    <col min="1794" max="1794" width="13.5703125" style="43" customWidth="1"/>
    <col min="1795" max="1795" width="12.7109375" style="43" customWidth="1"/>
    <col min="1796" max="1796" width="12.85546875" style="43" customWidth="1"/>
    <col min="1797" max="1797" width="16.42578125" style="43" customWidth="1"/>
    <col min="1798" max="1798" width="17.7109375" style="43" customWidth="1"/>
    <col min="1799" max="1799" width="14.7109375" style="43" customWidth="1"/>
    <col min="1800" max="2048" width="9.140625" style="43"/>
    <col min="2049" max="2049" width="61" style="43" customWidth="1"/>
    <col min="2050" max="2050" width="13.5703125" style="43" customWidth="1"/>
    <col min="2051" max="2051" width="12.7109375" style="43" customWidth="1"/>
    <col min="2052" max="2052" width="12.85546875" style="43" customWidth="1"/>
    <col min="2053" max="2053" width="16.42578125" style="43" customWidth="1"/>
    <col min="2054" max="2054" width="17.7109375" style="43" customWidth="1"/>
    <col min="2055" max="2055" width="14.7109375" style="43" customWidth="1"/>
    <col min="2056" max="2304" width="9.140625" style="43"/>
    <col min="2305" max="2305" width="61" style="43" customWidth="1"/>
    <col min="2306" max="2306" width="13.5703125" style="43" customWidth="1"/>
    <col min="2307" max="2307" width="12.7109375" style="43" customWidth="1"/>
    <col min="2308" max="2308" width="12.85546875" style="43" customWidth="1"/>
    <col min="2309" max="2309" width="16.42578125" style="43" customWidth="1"/>
    <col min="2310" max="2310" width="17.7109375" style="43" customWidth="1"/>
    <col min="2311" max="2311" width="14.7109375" style="43" customWidth="1"/>
    <col min="2312" max="2560" width="9.140625" style="43"/>
    <col min="2561" max="2561" width="61" style="43" customWidth="1"/>
    <col min="2562" max="2562" width="13.5703125" style="43" customWidth="1"/>
    <col min="2563" max="2563" width="12.7109375" style="43" customWidth="1"/>
    <col min="2564" max="2564" width="12.85546875" style="43" customWidth="1"/>
    <col min="2565" max="2565" width="16.42578125" style="43" customWidth="1"/>
    <col min="2566" max="2566" width="17.7109375" style="43" customWidth="1"/>
    <col min="2567" max="2567" width="14.7109375" style="43" customWidth="1"/>
    <col min="2568" max="2816" width="9.140625" style="43"/>
    <col min="2817" max="2817" width="61" style="43" customWidth="1"/>
    <col min="2818" max="2818" width="13.5703125" style="43" customWidth="1"/>
    <col min="2819" max="2819" width="12.7109375" style="43" customWidth="1"/>
    <col min="2820" max="2820" width="12.85546875" style="43" customWidth="1"/>
    <col min="2821" max="2821" width="16.42578125" style="43" customWidth="1"/>
    <col min="2822" max="2822" width="17.7109375" style="43" customWidth="1"/>
    <col min="2823" max="2823" width="14.7109375" style="43" customWidth="1"/>
    <col min="2824" max="3072" width="9.140625" style="43"/>
    <col min="3073" max="3073" width="61" style="43" customWidth="1"/>
    <col min="3074" max="3074" width="13.5703125" style="43" customWidth="1"/>
    <col min="3075" max="3075" width="12.7109375" style="43" customWidth="1"/>
    <col min="3076" max="3076" width="12.85546875" style="43" customWidth="1"/>
    <col min="3077" max="3077" width="16.42578125" style="43" customWidth="1"/>
    <col min="3078" max="3078" width="17.7109375" style="43" customWidth="1"/>
    <col min="3079" max="3079" width="14.7109375" style="43" customWidth="1"/>
    <col min="3080" max="3328" width="9.140625" style="43"/>
    <col min="3329" max="3329" width="61" style="43" customWidth="1"/>
    <col min="3330" max="3330" width="13.5703125" style="43" customWidth="1"/>
    <col min="3331" max="3331" width="12.7109375" style="43" customWidth="1"/>
    <col min="3332" max="3332" width="12.85546875" style="43" customWidth="1"/>
    <col min="3333" max="3333" width="16.42578125" style="43" customWidth="1"/>
    <col min="3334" max="3334" width="17.7109375" style="43" customWidth="1"/>
    <col min="3335" max="3335" width="14.7109375" style="43" customWidth="1"/>
    <col min="3336" max="3584" width="9.140625" style="43"/>
    <col min="3585" max="3585" width="61" style="43" customWidth="1"/>
    <col min="3586" max="3586" width="13.5703125" style="43" customWidth="1"/>
    <col min="3587" max="3587" width="12.7109375" style="43" customWidth="1"/>
    <col min="3588" max="3588" width="12.85546875" style="43" customWidth="1"/>
    <col min="3589" max="3589" width="16.42578125" style="43" customWidth="1"/>
    <col min="3590" max="3590" width="17.7109375" style="43" customWidth="1"/>
    <col min="3591" max="3591" width="14.7109375" style="43" customWidth="1"/>
    <col min="3592" max="3840" width="9.140625" style="43"/>
    <col min="3841" max="3841" width="61" style="43" customWidth="1"/>
    <col min="3842" max="3842" width="13.5703125" style="43" customWidth="1"/>
    <col min="3843" max="3843" width="12.7109375" style="43" customWidth="1"/>
    <col min="3844" max="3844" width="12.85546875" style="43" customWidth="1"/>
    <col min="3845" max="3845" width="16.42578125" style="43" customWidth="1"/>
    <col min="3846" max="3846" width="17.7109375" style="43" customWidth="1"/>
    <col min="3847" max="3847" width="14.7109375" style="43" customWidth="1"/>
    <col min="3848" max="4096" width="9.140625" style="43"/>
    <col min="4097" max="4097" width="61" style="43" customWidth="1"/>
    <col min="4098" max="4098" width="13.5703125" style="43" customWidth="1"/>
    <col min="4099" max="4099" width="12.7109375" style="43" customWidth="1"/>
    <col min="4100" max="4100" width="12.85546875" style="43" customWidth="1"/>
    <col min="4101" max="4101" width="16.42578125" style="43" customWidth="1"/>
    <col min="4102" max="4102" width="17.7109375" style="43" customWidth="1"/>
    <col min="4103" max="4103" width="14.7109375" style="43" customWidth="1"/>
    <col min="4104" max="4352" width="9.140625" style="43"/>
    <col min="4353" max="4353" width="61" style="43" customWidth="1"/>
    <col min="4354" max="4354" width="13.5703125" style="43" customWidth="1"/>
    <col min="4355" max="4355" width="12.7109375" style="43" customWidth="1"/>
    <col min="4356" max="4356" width="12.85546875" style="43" customWidth="1"/>
    <col min="4357" max="4357" width="16.42578125" style="43" customWidth="1"/>
    <col min="4358" max="4358" width="17.7109375" style="43" customWidth="1"/>
    <col min="4359" max="4359" width="14.7109375" style="43" customWidth="1"/>
    <col min="4360" max="4608" width="9.140625" style="43"/>
    <col min="4609" max="4609" width="61" style="43" customWidth="1"/>
    <col min="4610" max="4610" width="13.5703125" style="43" customWidth="1"/>
    <col min="4611" max="4611" width="12.7109375" style="43" customWidth="1"/>
    <col min="4612" max="4612" width="12.85546875" style="43" customWidth="1"/>
    <col min="4613" max="4613" width="16.42578125" style="43" customWidth="1"/>
    <col min="4614" max="4614" width="17.7109375" style="43" customWidth="1"/>
    <col min="4615" max="4615" width="14.7109375" style="43" customWidth="1"/>
    <col min="4616" max="4864" width="9.140625" style="43"/>
    <col min="4865" max="4865" width="61" style="43" customWidth="1"/>
    <col min="4866" max="4866" width="13.5703125" style="43" customWidth="1"/>
    <col min="4867" max="4867" width="12.7109375" style="43" customWidth="1"/>
    <col min="4868" max="4868" width="12.85546875" style="43" customWidth="1"/>
    <col min="4869" max="4869" width="16.42578125" style="43" customWidth="1"/>
    <col min="4870" max="4870" width="17.7109375" style="43" customWidth="1"/>
    <col min="4871" max="4871" width="14.7109375" style="43" customWidth="1"/>
    <col min="4872" max="5120" width="9.140625" style="43"/>
    <col min="5121" max="5121" width="61" style="43" customWidth="1"/>
    <col min="5122" max="5122" width="13.5703125" style="43" customWidth="1"/>
    <col min="5123" max="5123" width="12.7109375" style="43" customWidth="1"/>
    <col min="5124" max="5124" width="12.85546875" style="43" customWidth="1"/>
    <col min="5125" max="5125" width="16.42578125" style="43" customWidth="1"/>
    <col min="5126" max="5126" width="17.7109375" style="43" customWidth="1"/>
    <col min="5127" max="5127" width="14.7109375" style="43" customWidth="1"/>
    <col min="5128" max="5376" width="9.140625" style="43"/>
    <col min="5377" max="5377" width="61" style="43" customWidth="1"/>
    <col min="5378" max="5378" width="13.5703125" style="43" customWidth="1"/>
    <col min="5379" max="5379" width="12.7109375" style="43" customWidth="1"/>
    <col min="5380" max="5380" width="12.85546875" style="43" customWidth="1"/>
    <col min="5381" max="5381" width="16.42578125" style="43" customWidth="1"/>
    <col min="5382" max="5382" width="17.7109375" style="43" customWidth="1"/>
    <col min="5383" max="5383" width="14.7109375" style="43" customWidth="1"/>
    <col min="5384" max="5632" width="9.140625" style="43"/>
    <col min="5633" max="5633" width="61" style="43" customWidth="1"/>
    <col min="5634" max="5634" width="13.5703125" style="43" customWidth="1"/>
    <col min="5635" max="5635" width="12.7109375" style="43" customWidth="1"/>
    <col min="5636" max="5636" width="12.85546875" style="43" customWidth="1"/>
    <col min="5637" max="5637" width="16.42578125" style="43" customWidth="1"/>
    <col min="5638" max="5638" width="17.7109375" style="43" customWidth="1"/>
    <col min="5639" max="5639" width="14.7109375" style="43" customWidth="1"/>
    <col min="5640" max="5888" width="9.140625" style="43"/>
    <col min="5889" max="5889" width="61" style="43" customWidth="1"/>
    <col min="5890" max="5890" width="13.5703125" style="43" customWidth="1"/>
    <col min="5891" max="5891" width="12.7109375" style="43" customWidth="1"/>
    <col min="5892" max="5892" width="12.85546875" style="43" customWidth="1"/>
    <col min="5893" max="5893" width="16.42578125" style="43" customWidth="1"/>
    <col min="5894" max="5894" width="17.7109375" style="43" customWidth="1"/>
    <col min="5895" max="5895" width="14.7109375" style="43" customWidth="1"/>
    <col min="5896" max="6144" width="9.140625" style="43"/>
    <col min="6145" max="6145" width="61" style="43" customWidth="1"/>
    <col min="6146" max="6146" width="13.5703125" style="43" customWidth="1"/>
    <col min="6147" max="6147" width="12.7109375" style="43" customWidth="1"/>
    <col min="6148" max="6148" width="12.85546875" style="43" customWidth="1"/>
    <col min="6149" max="6149" width="16.42578125" style="43" customWidth="1"/>
    <col min="6150" max="6150" width="17.7109375" style="43" customWidth="1"/>
    <col min="6151" max="6151" width="14.7109375" style="43" customWidth="1"/>
    <col min="6152" max="6400" width="9.140625" style="43"/>
    <col min="6401" max="6401" width="61" style="43" customWidth="1"/>
    <col min="6402" max="6402" width="13.5703125" style="43" customWidth="1"/>
    <col min="6403" max="6403" width="12.7109375" style="43" customWidth="1"/>
    <col min="6404" max="6404" width="12.85546875" style="43" customWidth="1"/>
    <col min="6405" max="6405" width="16.42578125" style="43" customWidth="1"/>
    <col min="6406" max="6406" width="17.7109375" style="43" customWidth="1"/>
    <col min="6407" max="6407" width="14.7109375" style="43" customWidth="1"/>
    <col min="6408" max="6656" width="9.140625" style="43"/>
    <col min="6657" max="6657" width="61" style="43" customWidth="1"/>
    <col min="6658" max="6658" width="13.5703125" style="43" customWidth="1"/>
    <col min="6659" max="6659" width="12.7109375" style="43" customWidth="1"/>
    <col min="6660" max="6660" width="12.85546875" style="43" customWidth="1"/>
    <col min="6661" max="6661" width="16.42578125" style="43" customWidth="1"/>
    <col min="6662" max="6662" width="17.7109375" style="43" customWidth="1"/>
    <col min="6663" max="6663" width="14.7109375" style="43" customWidth="1"/>
    <col min="6664" max="6912" width="9.140625" style="43"/>
    <col min="6913" max="6913" width="61" style="43" customWidth="1"/>
    <col min="6914" max="6914" width="13.5703125" style="43" customWidth="1"/>
    <col min="6915" max="6915" width="12.7109375" style="43" customWidth="1"/>
    <col min="6916" max="6916" width="12.85546875" style="43" customWidth="1"/>
    <col min="6917" max="6917" width="16.42578125" style="43" customWidth="1"/>
    <col min="6918" max="6918" width="17.7109375" style="43" customWidth="1"/>
    <col min="6919" max="6919" width="14.7109375" style="43" customWidth="1"/>
    <col min="6920" max="7168" width="9.140625" style="43"/>
    <col min="7169" max="7169" width="61" style="43" customWidth="1"/>
    <col min="7170" max="7170" width="13.5703125" style="43" customWidth="1"/>
    <col min="7171" max="7171" width="12.7109375" style="43" customWidth="1"/>
    <col min="7172" max="7172" width="12.85546875" style="43" customWidth="1"/>
    <col min="7173" max="7173" width="16.42578125" style="43" customWidth="1"/>
    <col min="7174" max="7174" width="17.7109375" style="43" customWidth="1"/>
    <col min="7175" max="7175" width="14.7109375" style="43" customWidth="1"/>
    <col min="7176" max="7424" width="9.140625" style="43"/>
    <col min="7425" max="7425" width="61" style="43" customWidth="1"/>
    <col min="7426" max="7426" width="13.5703125" style="43" customWidth="1"/>
    <col min="7427" max="7427" width="12.7109375" style="43" customWidth="1"/>
    <col min="7428" max="7428" width="12.85546875" style="43" customWidth="1"/>
    <col min="7429" max="7429" width="16.42578125" style="43" customWidth="1"/>
    <col min="7430" max="7430" width="17.7109375" style="43" customWidth="1"/>
    <col min="7431" max="7431" width="14.7109375" style="43" customWidth="1"/>
    <col min="7432" max="7680" width="9.140625" style="43"/>
    <col min="7681" max="7681" width="61" style="43" customWidth="1"/>
    <col min="7682" max="7682" width="13.5703125" style="43" customWidth="1"/>
    <col min="7683" max="7683" width="12.7109375" style="43" customWidth="1"/>
    <col min="7684" max="7684" width="12.85546875" style="43" customWidth="1"/>
    <col min="7685" max="7685" width="16.42578125" style="43" customWidth="1"/>
    <col min="7686" max="7686" width="17.7109375" style="43" customWidth="1"/>
    <col min="7687" max="7687" width="14.7109375" style="43" customWidth="1"/>
    <col min="7688" max="7936" width="9.140625" style="43"/>
    <col min="7937" max="7937" width="61" style="43" customWidth="1"/>
    <col min="7938" max="7938" width="13.5703125" style="43" customWidth="1"/>
    <col min="7939" max="7939" width="12.7109375" style="43" customWidth="1"/>
    <col min="7940" max="7940" width="12.85546875" style="43" customWidth="1"/>
    <col min="7941" max="7941" width="16.42578125" style="43" customWidth="1"/>
    <col min="7942" max="7942" width="17.7109375" style="43" customWidth="1"/>
    <col min="7943" max="7943" width="14.7109375" style="43" customWidth="1"/>
    <col min="7944" max="8192" width="9.140625" style="43"/>
    <col min="8193" max="8193" width="61" style="43" customWidth="1"/>
    <col min="8194" max="8194" width="13.5703125" style="43" customWidth="1"/>
    <col min="8195" max="8195" width="12.7109375" style="43" customWidth="1"/>
    <col min="8196" max="8196" width="12.85546875" style="43" customWidth="1"/>
    <col min="8197" max="8197" width="16.42578125" style="43" customWidth="1"/>
    <col min="8198" max="8198" width="17.7109375" style="43" customWidth="1"/>
    <col min="8199" max="8199" width="14.7109375" style="43" customWidth="1"/>
    <col min="8200" max="8448" width="9.140625" style="43"/>
    <col min="8449" max="8449" width="61" style="43" customWidth="1"/>
    <col min="8450" max="8450" width="13.5703125" style="43" customWidth="1"/>
    <col min="8451" max="8451" width="12.7109375" style="43" customWidth="1"/>
    <col min="8452" max="8452" width="12.85546875" style="43" customWidth="1"/>
    <col min="8453" max="8453" width="16.42578125" style="43" customWidth="1"/>
    <col min="8454" max="8454" width="17.7109375" style="43" customWidth="1"/>
    <col min="8455" max="8455" width="14.7109375" style="43" customWidth="1"/>
    <col min="8456" max="8704" width="9.140625" style="43"/>
    <col min="8705" max="8705" width="61" style="43" customWidth="1"/>
    <col min="8706" max="8706" width="13.5703125" style="43" customWidth="1"/>
    <col min="8707" max="8707" width="12.7109375" style="43" customWidth="1"/>
    <col min="8708" max="8708" width="12.85546875" style="43" customWidth="1"/>
    <col min="8709" max="8709" width="16.42578125" style="43" customWidth="1"/>
    <col min="8710" max="8710" width="17.7109375" style="43" customWidth="1"/>
    <col min="8711" max="8711" width="14.7109375" style="43" customWidth="1"/>
    <col min="8712" max="8960" width="9.140625" style="43"/>
    <col min="8961" max="8961" width="61" style="43" customWidth="1"/>
    <col min="8962" max="8962" width="13.5703125" style="43" customWidth="1"/>
    <col min="8963" max="8963" width="12.7109375" style="43" customWidth="1"/>
    <col min="8964" max="8964" width="12.85546875" style="43" customWidth="1"/>
    <col min="8965" max="8965" width="16.42578125" style="43" customWidth="1"/>
    <col min="8966" max="8966" width="17.7109375" style="43" customWidth="1"/>
    <col min="8967" max="8967" width="14.7109375" style="43" customWidth="1"/>
    <col min="8968" max="9216" width="9.140625" style="43"/>
    <col min="9217" max="9217" width="61" style="43" customWidth="1"/>
    <col min="9218" max="9218" width="13.5703125" style="43" customWidth="1"/>
    <col min="9219" max="9219" width="12.7109375" style="43" customWidth="1"/>
    <col min="9220" max="9220" width="12.85546875" style="43" customWidth="1"/>
    <col min="9221" max="9221" width="16.42578125" style="43" customWidth="1"/>
    <col min="9222" max="9222" width="17.7109375" style="43" customWidth="1"/>
    <col min="9223" max="9223" width="14.7109375" style="43" customWidth="1"/>
    <col min="9224" max="9472" width="9.140625" style="43"/>
    <col min="9473" max="9473" width="61" style="43" customWidth="1"/>
    <col min="9474" max="9474" width="13.5703125" style="43" customWidth="1"/>
    <col min="9475" max="9475" width="12.7109375" style="43" customWidth="1"/>
    <col min="9476" max="9476" width="12.85546875" style="43" customWidth="1"/>
    <col min="9477" max="9477" width="16.42578125" style="43" customWidth="1"/>
    <col min="9478" max="9478" width="17.7109375" style="43" customWidth="1"/>
    <col min="9479" max="9479" width="14.7109375" style="43" customWidth="1"/>
    <col min="9480" max="9728" width="9.140625" style="43"/>
    <col min="9729" max="9729" width="61" style="43" customWidth="1"/>
    <col min="9730" max="9730" width="13.5703125" style="43" customWidth="1"/>
    <col min="9731" max="9731" width="12.7109375" style="43" customWidth="1"/>
    <col min="9732" max="9732" width="12.85546875" style="43" customWidth="1"/>
    <col min="9733" max="9733" width="16.42578125" style="43" customWidth="1"/>
    <col min="9734" max="9734" width="17.7109375" style="43" customWidth="1"/>
    <col min="9735" max="9735" width="14.7109375" style="43" customWidth="1"/>
    <col min="9736" max="9984" width="9.140625" style="43"/>
    <col min="9985" max="9985" width="61" style="43" customWidth="1"/>
    <col min="9986" max="9986" width="13.5703125" style="43" customWidth="1"/>
    <col min="9987" max="9987" width="12.7109375" style="43" customWidth="1"/>
    <col min="9988" max="9988" width="12.85546875" style="43" customWidth="1"/>
    <col min="9989" max="9989" width="16.42578125" style="43" customWidth="1"/>
    <col min="9990" max="9990" width="17.7109375" style="43" customWidth="1"/>
    <col min="9991" max="9991" width="14.7109375" style="43" customWidth="1"/>
    <col min="9992" max="10240" width="9.140625" style="43"/>
    <col min="10241" max="10241" width="61" style="43" customWidth="1"/>
    <col min="10242" max="10242" width="13.5703125" style="43" customWidth="1"/>
    <col min="10243" max="10243" width="12.7109375" style="43" customWidth="1"/>
    <col min="10244" max="10244" width="12.85546875" style="43" customWidth="1"/>
    <col min="10245" max="10245" width="16.42578125" style="43" customWidth="1"/>
    <col min="10246" max="10246" width="17.7109375" style="43" customWidth="1"/>
    <col min="10247" max="10247" width="14.7109375" style="43" customWidth="1"/>
    <col min="10248" max="10496" width="9.140625" style="43"/>
    <col min="10497" max="10497" width="61" style="43" customWidth="1"/>
    <col min="10498" max="10498" width="13.5703125" style="43" customWidth="1"/>
    <col min="10499" max="10499" width="12.7109375" style="43" customWidth="1"/>
    <col min="10500" max="10500" width="12.85546875" style="43" customWidth="1"/>
    <col min="10501" max="10501" width="16.42578125" style="43" customWidth="1"/>
    <col min="10502" max="10502" width="17.7109375" style="43" customWidth="1"/>
    <col min="10503" max="10503" width="14.7109375" style="43" customWidth="1"/>
    <col min="10504" max="10752" width="9.140625" style="43"/>
    <col min="10753" max="10753" width="61" style="43" customWidth="1"/>
    <col min="10754" max="10754" width="13.5703125" style="43" customWidth="1"/>
    <col min="10755" max="10755" width="12.7109375" style="43" customWidth="1"/>
    <col min="10756" max="10756" width="12.85546875" style="43" customWidth="1"/>
    <col min="10757" max="10757" width="16.42578125" style="43" customWidth="1"/>
    <col min="10758" max="10758" width="17.7109375" style="43" customWidth="1"/>
    <col min="10759" max="10759" width="14.7109375" style="43" customWidth="1"/>
    <col min="10760" max="11008" width="9.140625" style="43"/>
    <col min="11009" max="11009" width="61" style="43" customWidth="1"/>
    <col min="11010" max="11010" width="13.5703125" style="43" customWidth="1"/>
    <col min="11011" max="11011" width="12.7109375" style="43" customWidth="1"/>
    <col min="11012" max="11012" width="12.85546875" style="43" customWidth="1"/>
    <col min="11013" max="11013" width="16.42578125" style="43" customWidth="1"/>
    <col min="11014" max="11014" width="17.7109375" style="43" customWidth="1"/>
    <col min="11015" max="11015" width="14.7109375" style="43" customWidth="1"/>
    <col min="11016" max="11264" width="9.140625" style="43"/>
    <col min="11265" max="11265" width="61" style="43" customWidth="1"/>
    <col min="11266" max="11266" width="13.5703125" style="43" customWidth="1"/>
    <col min="11267" max="11267" width="12.7109375" style="43" customWidth="1"/>
    <col min="11268" max="11268" width="12.85546875" style="43" customWidth="1"/>
    <col min="11269" max="11269" width="16.42578125" style="43" customWidth="1"/>
    <col min="11270" max="11270" width="17.7109375" style="43" customWidth="1"/>
    <col min="11271" max="11271" width="14.7109375" style="43" customWidth="1"/>
    <col min="11272" max="11520" width="9.140625" style="43"/>
    <col min="11521" max="11521" width="61" style="43" customWidth="1"/>
    <col min="11522" max="11522" width="13.5703125" style="43" customWidth="1"/>
    <col min="11523" max="11523" width="12.7109375" style="43" customWidth="1"/>
    <col min="11524" max="11524" width="12.85546875" style="43" customWidth="1"/>
    <col min="11525" max="11525" width="16.42578125" style="43" customWidth="1"/>
    <col min="11526" max="11526" width="17.7109375" style="43" customWidth="1"/>
    <col min="11527" max="11527" width="14.7109375" style="43" customWidth="1"/>
    <col min="11528" max="11776" width="9.140625" style="43"/>
    <col min="11777" max="11777" width="61" style="43" customWidth="1"/>
    <col min="11778" max="11778" width="13.5703125" style="43" customWidth="1"/>
    <col min="11779" max="11779" width="12.7109375" style="43" customWidth="1"/>
    <col min="11780" max="11780" width="12.85546875" style="43" customWidth="1"/>
    <col min="11781" max="11781" width="16.42578125" style="43" customWidth="1"/>
    <col min="11782" max="11782" width="17.7109375" style="43" customWidth="1"/>
    <col min="11783" max="11783" width="14.7109375" style="43" customWidth="1"/>
    <col min="11784" max="12032" width="9.140625" style="43"/>
    <col min="12033" max="12033" width="61" style="43" customWidth="1"/>
    <col min="12034" max="12034" width="13.5703125" style="43" customWidth="1"/>
    <col min="12035" max="12035" width="12.7109375" style="43" customWidth="1"/>
    <col min="12036" max="12036" width="12.85546875" style="43" customWidth="1"/>
    <col min="12037" max="12037" width="16.42578125" style="43" customWidth="1"/>
    <col min="12038" max="12038" width="17.7109375" style="43" customWidth="1"/>
    <col min="12039" max="12039" width="14.7109375" style="43" customWidth="1"/>
    <col min="12040" max="12288" width="9.140625" style="43"/>
    <col min="12289" max="12289" width="61" style="43" customWidth="1"/>
    <col min="12290" max="12290" width="13.5703125" style="43" customWidth="1"/>
    <col min="12291" max="12291" width="12.7109375" style="43" customWidth="1"/>
    <col min="12292" max="12292" width="12.85546875" style="43" customWidth="1"/>
    <col min="12293" max="12293" width="16.42578125" style="43" customWidth="1"/>
    <col min="12294" max="12294" width="17.7109375" style="43" customWidth="1"/>
    <col min="12295" max="12295" width="14.7109375" style="43" customWidth="1"/>
    <col min="12296" max="12544" width="9.140625" style="43"/>
    <col min="12545" max="12545" width="61" style="43" customWidth="1"/>
    <col min="12546" max="12546" width="13.5703125" style="43" customWidth="1"/>
    <col min="12547" max="12547" width="12.7109375" style="43" customWidth="1"/>
    <col min="12548" max="12548" width="12.85546875" style="43" customWidth="1"/>
    <col min="12549" max="12549" width="16.42578125" style="43" customWidth="1"/>
    <col min="12550" max="12550" width="17.7109375" style="43" customWidth="1"/>
    <col min="12551" max="12551" width="14.7109375" style="43" customWidth="1"/>
    <col min="12552" max="12800" width="9.140625" style="43"/>
    <col min="12801" max="12801" width="61" style="43" customWidth="1"/>
    <col min="12802" max="12802" width="13.5703125" style="43" customWidth="1"/>
    <col min="12803" max="12803" width="12.7109375" style="43" customWidth="1"/>
    <col min="12804" max="12804" width="12.85546875" style="43" customWidth="1"/>
    <col min="12805" max="12805" width="16.42578125" style="43" customWidth="1"/>
    <col min="12806" max="12806" width="17.7109375" style="43" customWidth="1"/>
    <col min="12807" max="12807" width="14.7109375" style="43" customWidth="1"/>
    <col min="12808" max="13056" width="9.140625" style="43"/>
    <col min="13057" max="13057" width="61" style="43" customWidth="1"/>
    <col min="13058" max="13058" width="13.5703125" style="43" customWidth="1"/>
    <col min="13059" max="13059" width="12.7109375" style="43" customWidth="1"/>
    <col min="13060" max="13060" width="12.85546875" style="43" customWidth="1"/>
    <col min="13061" max="13061" width="16.42578125" style="43" customWidth="1"/>
    <col min="13062" max="13062" width="17.7109375" style="43" customWidth="1"/>
    <col min="13063" max="13063" width="14.7109375" style="43" customWidth="1"/>
    <col min="13064" max="13312" width="9.140625" style="43"/>
    <col min="13313" max="13313" width="61" style="43" customWidth="1"/>
    <col min="13314" max="13314" width="13.5703125" style="43" customWidth="1"/>
    <col min="13315" max="13315" width="12.7109375" style="43" customWidth="1"/>
    <col min="13316" max="13316" width="12.85546875" style="43" customWidth="1"/>
    <col min="13317" max="13317" width="16.42578125" style="43" customWidth="1"/>
    <col min="13318" max="13318" width="17.7109375" style="43" customWidth="1"/>
    <col min="13319" max="13319" width="14.7109375" style="43" customWidth="1"/>
    <col min="13320" max="13568" width="9.140625" style="43"/>
    <col min="13569" max="13569" width="61" style="43" customWidth="1"/>
    <col min="13570" max="13570" width="13.5703125" style="43" customWidth="1"/>
    <col min="13571" max="13571" width="12.7109375" style="43" customWidth="1"/>
    <col min="13572" max="13572" width="12.85546875" style="43" customWidth="1"/>
    <col min="13573" max="13573" width="16.42578125" style="43" customWidth="1"/>
    <col min="13574" max="13574" width="17.7109375" style="43" customWidth="1"/>
    <col min="13575" max="13575" width="14.7109375" style="43" customWidth="1"/>
    <col min="13576" max="13824" width="9.140625" style="43"/>
    <col min="13825" max="13825" width="61" style="43" customWidth="1"/>
    <col min="13826" max="13826" width="13.5703125" style="43" customWidth="1"/>
    <col min="13827" max="13827" width="12.7109375" style="43" customWidth="1"/>
    <col min="13828" max="13828" width="12.85546875" style="43" customWidth="1"/>
    <col min="13829" max="13829" width="16.42578125" style="43" customWidth="1"/>
    <col min="13830" max="13830" width="17.7109375" style="43" customWidth="1"/>
    <col min="13831" max="13831" width="14.7109375" style="43" customWidth="1"/>
    <col min="13832" max="14080" width="9.140625" style="43"/>
    <col min="14081" max="14081" width="61" style="43" customWidth="1"/>
    <col min="14082" max="14082" width="13.5703125" style="43" customWidth="1"/>
    <col min="14083" max="14083" width="12.7109375" style="43" customWidth="1"/>
    <col min="14084" max="14084" width="12.85546875" style="43" customWidth="1"/>
    <col min="14085" max="14085" width="16.42578125" style="43" customWidth="1"/>
    <col min="14086" max="14086" width="17.7109375" style="43" customWidth="1"/>
    <col min="14087" max="14087" width="14.7109375" style="43" customWidth="1"/>
    <col min="14088" max="14336" width="9.140625" style="43"/>
    <col min="14337" max="14337" width="61" style="43" customWidth="1"/>
    <col min="14338" max="14338" width="13.5703125" style="43" customWidth="1"/>
    <col min="14339" max="14339" width="12.7109375" style="43" customWidth="1"/>
    <col min="14340" max="14340" width="12.85546875" style="43" customWidth="1"/>
    <col min="14341" max="14341" width="16.42578125" style="43" customWidth="1"/>
    <col min="14342" max="14342" width="17.7109375" style="43" customWidth="1"/>
    <col min="14343" max="14343" width="14.7109375" style="43" customWidth="1"/>
    <col min="14344" max="14592" width="9.140625" style="43"/>
    <col min="14593" max="14593" width="61" style="43" customWidth="1"/>
    <col min="14594" max="14594" width="13.5703125" style="43" customWidth="1"/>
    <col min="14595" max="14595" width="12.7109375" style="43" customWidth="1"/>
    <col min="14596" max="14596" width="12.85546875" style="43" customWidth="1"/>
    <col min="14597" max="14597" width="16.42578125" style="43" customWidth="1"/>
    <col min="14598" max="14598" width="17.7109375" style="43" customWidth="1"/>
    <col min="14599" max="14599" width="14.7109375" style="43" customWidth="1"/>
    <col min="14600" max="14848" width="9.140625" style="43"/>
    <col min="14849" max="14849" width="61" style="43" customWidth="1"/>
    <col min="14850" max="14850" width="13.5703125" style="43" customWidth="1"/>
    <col min="14851" max="14851" width="12.7109375" style="43" customWidth="1"/>
    <col min="14852" max="14852" width="12.85546875" style="43" customWidth="1"/>
    <col min="14853" max="14853" width="16.42578125" style="43" customWidth="1"/>
    <col min="14854" max="14854" width="17.7109375" style="43" customWidth="1"/>
    <col min="14855" max="14855" width="14.7109375" style="43" customWidth="1"/>
    <col min="14856" max="15104" width="9.140625" style="43"/>
    <col min="15105" max="15105" width="61" style="43" customWidth="1"/>
    <col min="15106" max="15106" width="13.5703125" style="43" customWidth="1"/>
    <col min="15107" max="15107" width="12.7109375" style="43" customWidth="1"/>
    <col min="15108" max="15108" width="12.85546875" style="43" customWidth="1"/>
    <col min="15109" max="15109" width="16.42578125" style="43" customWidth="1"/>
    <col min="15110" max="15110" width="17.7109375" style="43" customWidth="1"/>
    <col min="15111" max="15111" width="14.7109375" style="43" customWidth="1"/>
    <col min="15112" max="15360" width="9.140625" style="43"/>
    <col min="15361" max="15361" width="61" style="43" customWidth="1"/>
    <col min="15362" max="15362" width="13.5703125" style="43" customWidth="1"/>
    <col min="15363" max="15363" width="12.7109375" style="43" customWidth="1"/>
    <col min="15364" max="15364" width="12.85546875" style="43" customWidth="1"/>
    <col min="15365" max="15365" width="16.42578125" style="43" customWidth="1"/>
    <col min="15366" max="15366" width="17.7109375" style="43" customWidth="1"/>
    <col min="15367" max="15367" width="14.7109375" style="43" customWidth="1"/>
    <col min="15368" max="15616" width="9.140625" style="43"/>
    <col min="15617" max="15617" width="61" style="43" customWidth="1"/>
    <col min="15618" max="15618" width="13.5703125" style="43" customWidth="1"/>
    <col min="15619" max="15619" width="12.7109375" style="43" customWidth="1"/>
    <col min="15620" max="15620" width="12.85546875" style="43" customWidth="1"/>
    <col min="15621" max="15621" width="16.42578125" style="43" customWidth="1"/>
    <col min="15622" max="15622" width="17.7109375" style="43" customWidth="1"/>
    <col min="15623" max="15623" width="14.7109375" style="43" customWidth="1"/>
    <col min="15624" max="15872" width="9.140625" style="43"/>
    <col min="15873" max="15873" width="61" style="43" customWidth="1"/>
    <col min="15874" max="15874" width="13.5703125" style="43" customWidth="1"/>
    <col min="15875" max="15875" width="12.7109375" style="43" customWidth="1"/>
    <col min="15876" max="15876" width="12.85546875" style="43" customWidth="1"/>
    <col min="15877" max="15877" width="16.42578125" style="43" customWidth="1"/>
    <col min="15878" max="15878" width="17.7109375" style="43" customWidth="1"/>
    <col min="15879" max="15879" width="14.7109375" style="43" customWidth="1"/>
    <col min="15880" max="16128" width="9.140625" style="43"/>
    <col min="16129" max="16129" width="61" style="43" customWidth="1"/>
    <col min="16130" max="16130" width="13.5703125" style="43" customWidth="1"/>
    <col min="16131" max="16131" width="12.7109375" style="43" customWidth="1"/>
    <col min="16132" max="16132" width="12.85546875" style="43" customWidth="1"/>
    <col min="16133" max="16133" width="16.42578125" style="43" customWidth="1"/>
    <col min="16134" max="16134" width="17.7109375" style="43" customWidth="1"/>
    <col min="16135" max="16135" width="14.7109375" style="43" customWidth="1"/>
    <col min="16136" max="16384" width="9.140625" style="43"/>
  </cols>
  <sheetData>
    <row r="1" spans="1:7" ht="42.75" customHeight="1" x14ac:dyDescent="0.2">
      <c r="A1" s="42" t="s">
        <v>191</v>
      </c>
      <c r="B1" s="42"/>
      <c r="C1" s="42"/>
      <c r="D1" s="42"/>
      <c r="E1" s="42"/>
      <c r="F1" s="42"/>
      <c r="G1" s="42"/>
    </row>
    <row r="2" spans="1:7" ht="36" customHeight="1" x14ac:dyDescent="0.2">
      <c r="A2" s="70" t="s">
        <v>0</v>
      </c>
      <c r="B2" s="70" t="s">
        <v>1</v>
      </c>
      <c r="C2" s="70" t="s">
        <v>2</v>
      </c>
      <c r="D2" s="70"/>
      <c r="E2" s="70" t="s">
        <v>3</v>
      </c>
      <c r="F2" s="70"/>
      <c r="G2" s="70"/>
    </row>
    <row r="3" spans="1:7" ht="48" x14ac:dyDescent="0.2">
      <c r="A3" s="70"/>
      <c r="B3" s="70"/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</row>
    <row r="4" spans="1:7" x14ac:dyDescent="0.2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</row>
    <row r="5" spans="1:7" ht="31.5" customHeight="1" x14ac:dyDescent="0.2">
      <c r="A5" s="71" t="s">
        <v>149</v>
      </c>
      <c r="B5" s="29"/>
      <c r="C5" s="29"/>
      <c r="D5" s="29"/>
      <c r="E5" s="72">
        <f>E6+E12+E17</f>
        <v>26143.7</v>
      </c>
      <c r="F5" s="73">
        <f>F6+F12+F17+F22</f>
        <v>29631.500000000004</v>
      </c>
      <c r="G5" s="73">
        <f>G6+G12+G17+G22</f>
        <v>29631.500000000004</v>
      </c>
    </row>
    <row r="6" spans="1:7" s="44" customFormat="1" ht="24" x14ac:dyDescent="0.2">
      <c r="A6" s="74" t="s">
        <v>150</v>
      </c>
      <c r="B6" s="45"/>
      <c r="C6" s="45"/>
      <c r="D6" s="45"/>
      <c r="E6" s="47">
        <f>E10+E11</f>
        <v>23122.1</v>
      </c>
      <c r="F6" s="83">
        <f>F10+F11</f>
        <v>24609.9</v>
      </c>
      <c r="G6" s="83">
        <f>G10+G11</f>
        <v>24609.9</v>
      </c>
    </row>
    <row r="7" spans="1:7" s="44" customFormat="1" x14ac:dyDescent="0.2">
      <c r="A7" s="74" t="s">
        <v>53</v>
      </c>
      <c r="B7" s="45" t="s">
        <v>54</v>
      </c>
      <c r="C7" s="25"/>
      <c r="D7" s="46"/>
      <c r="E7" s="47"/>
      <c r="F7" s="47"/>
      <c r="G7" s="47"/>
    </row>
    <row r="8" spans="1:7" s="44" customFormat="1" x14ac:dyDescent="0.2">
      <c r="A8" s="74" t="s">
        <v>55</v>
      </c>
      <c r="B8" s="45"/>
      <c r="C8" s="45"/>
      <c r="D8" s="45"/>
      <c r="E8" s="45"/>
      <c r="F8" s="45"/>
      <c r="G8" s="45"/>
    </row>
    <row r="9" spans="1:7" s="44" customFormat="1" x14ac:dyDescent="0.2">
      <c r="A9" s="74" t="s">
        <v>56</v>
      </c>
      <c r="B9" s="45"/>
      <c r="C9" s="45"/>
      <c r="D9" s="45"/>
      <c r="E9" s="47"/>
      <c r="F9" s="47"/>
      <c r="G9" s="47"/>
    </row>
    <row r="10" spans="1:7" s="44" customFormat="1" ht="24" x14ac:dyDescent="0.2">
      <c r="A10" s="74" t="s">
        <v>151</v>
      </c>
      <c r="B10" s="45"/>
      <c r="C10" s="45">
        <v>288987</v>
      </c>
      <c r="D10" s="45">
        <v>289229</v>
      </c>
      <c r="E10" s="47">
        <v>17794.599999999999</v>
      </c>
      <c r="F10" s="47">
        <v>20343.3</v>
      </c>
      <c r="G10" s="47">
        <v>20343.3</v>
      </c>
    </row>
    <row r="11" spans="1:7" s="44" customFormat="1" ht="24" x14ac:dyDescent="0.2">
      <c r="A11" s="74" t="s">
        <v>152</v>
      </c>
      <c r="B11" s="45"/>
      <c r="C11" s="45">
        <v>88700</v>
      </c>
      <c r="D11" s="45">
        <v>92466</v>
      </c>
      <c r="E11" s="47">
        <v>5327.5</v>
      </c>
      <c r="F11" s="47">
        <v>4266.6000000000004</v>
      </c>
      <c r="G11" s="47">
        <v>4266.6000000000004</v>
      </c>
    </row>
    <row r="12" spans="1:7" s="44" customFormat="1" ht="24" x14ac:dyDescent="0.2">
      <c r="A12" s="74" t="s">
        <v>153</v>
      </c>
      <c r="B12" s="45"/>
      <c r="C12" s="45"/>
      <c r="D12" s="45"/>
      <c r="E12" s="45">
        <f>E16</f>
        <v>1266.2</v>
      </c>
      <c r="F12" s="84">
        <f>F16</f>
        <v>1266.2</v>
      </c>
      <c r="G12" s="45">
        <f>G16</f>
        <v>1266.2</v>
      </c>
    </row>
    <row r="13" spans="1:7" s="44" customFormat="1" x14ac:dyDescent="0.2">
      <c r="A13" s="74" t="s">
        <v>57</v>
      </c>
      <c r="B13" s="45" t="s">
        <v>54</v>
      </c>
      <c r="C13" s="45"/>
      <c r="D13" s="45"/>
      <c r="E13" s="45"/>
      <c r="F13" s="45"/>
      <c r="G13" s="45"/>
    </row>
    <row r="14" spans="1:7" s="44" customFormat="1" x14ac:dyDescent="0.2">
      <c r="A14" s="74" t="s">
        <v>55</v>
      </c>
      <c r="B14" s="45"/>
      <c r="C14" s="45"/>
      <c r="D14" s="45"/>
      <c r="E14" s="45"/>
      <c r="F14" s="45"/>
      <c r="G14" s="45"/>
    </row>
    <row r="15" spans="1:7" s="44" customFormat="1" x14ac:dyDescent="0.2">
      <c r="A15" s="74" t="s">
        <v>56</v>
      </c>
      <c r="B15" s="45"/>
      <c r="C15" s="45"/>
      <c r="D15" s="45"/>
      <c r="E15" s="47"/>
      <c r="F15" s="47"/>
      <c r="G15" s="47"/>
    </row>
    <row r="16" spans="1:7" s="44" customFormat="1" ht="24" x14ac:dyDescent="0.2">
      <c r="A16" s="74" t="s">
        <v>154</v>
      </c>
      <c r="B16" s="45"/>
      <c r="C16" s="45">
        <v>306752</v>
      </c>
      <c r="D16" s="45">
        <v>305232</v>
      </c>
      <c r="E16" s="47">
        <v>1266.2</v>
      </c>
      <c r="F16" s="47">
        <v>1266.2</v>
      </c>
      <c r="G16" s="47">
        <v>1266.2</v>
      </c>
    </row>
    <row r="17" spans="1:7" s="44" customFormat="1" ht="24" x14ac:dyDescent="0.2">
      <c r="A17" s="74" t="s">
        <v>155</v>
      </c>
      <c r="B17" s="45"/>
      <c r="C17" s="45"/>
      <c r="D17" s="45"/>
      <c r="E17" s="47">
        <v>1755.4</v>
      </c>
      <c r="F17" s="47">
        <v>1755.4</v>
      </c>
      <c r="G17" s="47">
        <v>1755.4</v>
      </c>
    </row>
    <row r="18" spans="1:7" s="44" customFormat="1" x14ac:dyDescent="0.2">
      <c r="A18" s="74" t="s">
        <v>57</v>
      </c>
      <c r="B18" s="45" t="s">
        <v>54</v>
      </c>
      <c r="C18" s="45"/>
      <c r="D18" s="45"/>
      <c r="E18" s="45"/>
      <c r="F18" s="45"/>
      <c r="G18" s="45"/>
    </row>
    <row r="19" spans="1:7" s="44" customFormat="1" x14ac:dyDescent="0.2">
      <c r="A19" s="74" t="s">
        <v>55</v>
      </c>
      <c r="B19" s="45"/>
      <c r="C19" s="45"/>
      <c r="D19" s="45"/>
      <c r="E19" s="45"/>
      <c r="F19" s="45"/>
      <c r="G19" s="45"/>
    </row>
    <row r="20" spans="1:7" s="44" customFormat="1" x14ac:dyDescent="0.2">
      <c r="A20" s="74" t="s">
        <v>56</v>
      </c>
      <c r="B20" s="45"/>
      <c r="C20" s="45"/>
      <c r="D20" s="45"/>
      <c r="E20" s="47"/>
      <c r="F20" s="47"/>
      <c r="G20" s="47"/>
    </row>
    <row r="21" spans="1:7" s="44" customFormat="1" ht="13.5" customHeight="1" x14ac:dyDescent="0.2">
      <c r="A21" s="74" t="s">
        <v>156</v>
      </c>
      <c r="B21" s="45"/>
      <c r="C21" s="45">
        <v>7168</v>
      </c>
      <c r="D21" s="45">
        <v>7168</v>
      </c>
      <c r="E21" s="47">
        <v>1755.4</v>
      </c>
      <c r="F21" s="47">
        <v>1755.4</v>
      </c>
      <c r="G21" s="47">
        <v>1755.4</v>
      </c>
    </row>
    <row r="22" spans="1:7" s="44" customFormat="1" ht="24" x14ac:dyDescent="0.2">
      <c r="A22" s="75" t="s">
        <v>157</v>
      </c>
      <c r="B22" s="45"/>
      <c r="C22" s="45"/>
      <c r="D22" s="45"/>
      <c r="E22" s="83">
        <f>E23+E25</f>
        <v>2000</v>
      </c>
      <c r="F22" s="83">
        <f>F23+F25</f>
        <v>2000</v>
      </c>
      <c r="G22" s="83">
        <f>G23+G25</f>
        <v>2000</v>
      </c>
    </row>
    <row r="23" spans="1:7" s="44" customFormat="1" x14ac:dyDescent="0.2">
      <c r="A23" s="74" t="s">
        <v>158</v>
      </c>
      <c r="B23" s="45" t="s">
        <v>54</v>
      </c>
      <c r="C23" s="8">
        <v>160</v>
      </c>
      <c r="D23" s="45">
        <v>160</v>
      </c>
      <c r="E23" s="45">
        <v>1760</v>
      </c>
      <c r="F23" s="45">
        <v>1760</v>
      </c>
      <c r="G23" s="45">
        <v>1760</v>
      </c>
    </row>
    <row r="24" spans="1:7" s="44" customFormat="1" ht="24" x14ac:dyDescent="0.2">
      <c r="A24" s="75" t="s">
        <v>159</v>
      </c>
      <c r="B24" s="45"/>
      <c r="C24" s="45"/>
      <c r="D24" s="45"/>
      <c r="E24" s="45"/>
      <c r="F24" s="45"/>
      <c r="G24" s="45"/>
    </row>
    <row r="25" spans="1:7" s="44" customFormat="1" ht="21.75" customHeight="1" x14ac:dyDescent="0.2">
      <c r="A25" s="74" t="s">
        <v>160</v>
      </c>
      <c r="B25" s="45" t="s">
        <v>54</v>
      </c>
      <c r="C25" s="45">
        <v>90</v>
      </c>
      <c r="D25" s="45">
        <v>90</v>
      </c>
      <c r="E25" s="47">
        <v>240</v>
      </c>
      <c r="F25" s="47">
        <v>240</v>
      </c>
      <c r="G25" s="47">
        <v>240</v>
      </c>
    </row>
    <row r="26" spans="1:7" s="44" customFormat="1" hidden="1" x14ac:dyDescent="0.2">
      <c r="A26" s="74"/>
      <c r="B26" s="45"/>
      <c r="C26" s="45"/>
      <c r="D26" s="45"/>
      <c r="E26" s="47"/>
      <c r="F26" s="47"/>
      <c r="G26" s="47"/>
    </row>
    <row r="27" spans="1:7" s="44" customFormat="1" ht="21.75" hidden="1" customHeight="1" x14ac:dyDescent="0.2">
      <c r="A27" s="74"/>
      <c r="B27" s="45"/>
      <c r="C27" s="45"/>
      <c r="D27" s="45"/>
      <c r="E27" s="47"/>
      <c r="F27" s="47"/>
      <c r="G27" s="47"/>
    </row>
    <row r="28" spans="1:7" s="44" customFormat="1" ht="21.75" customHeight="1" x14ac:dyDescent="0.2">
      <c r="A28" s="76" t="s">
        <v>58</v>
      </c>
      <c r="B28" s="45"/>
      <c r="C28" s="45"/>
      <c r="D28" s="45"/>
      <c r="E28" s="48">
        <f>E29+E34+E39+E44</f>
        <v>24055.200000000001</v>
      </c>
      <c r="F28" s="48">
        <f>F29+F34+F39+F44</f>
        <v>28085.300000000003</v>
      </c>
      <c r="G28" s="48">
        <f>G29+G34+G39+G44</f>
        <v>28085.300000000003</v>
      </c>
    </row>
    <row r="29" spans="1:7" s="44" customFormat="1" x14ac:dyDescent="0.2">
      <c r="A29" s="74" t="s">
        <v>59</v>
      </c>
      <c r="B29" s="45"/>
      <c r="C29" s="45"/>
      <c r="D29" s="45"/>
      <c r="E29" s="45">
        <f>E33</f>
        <v>3000</v>
      </c>
      <c r="F29" s="45">
        <f>F33</f>
        <v>2998.4</v>
      </c>
      <c r="G29" s="45">
        <v>2998.4</v>
      </c>
    </row>
    <row r="30" spans="1:7" s="44" customFormat="1" x14ac:dyDescent="0.2">
      <c r="A30" s="74" t="s">
        <v>60</v>
      </c>
      <c r="B30" s="45" t="s">
        <v>161</v>
      </c>
      <c r="C30" s="8"/>
      <c r="D30" s="45"/>
      <c r="E30" s="47"/>
      <c r="F30" s="47"/>
      <c r="G30" s="47"/>
    </row>
    <row r="31" spans="1:7" s="44" customFormat="1" ht="24" x14ac:dyDescent="0.2">
      <c r="A31" s="74" t="s">
        <v>61</v>
      </c>
      <c r="B31" s="45"/>
      <c r="C31" s="45"/>
      <c r="D31" s="45"/>
      <c r="E31" s="45"/>
      <c r="F31" s="45"/>
      <c r="G31" s="45"/>
    </row>
    <row r="32" spans="1:7" s="44" customFormat="1" x14ac:dyDescent="0.2">
      <c r="A32" s="74" t="s">
        <v>62</v>
      </c>
      <c r="B32" s="45"/>
      <c r="C32" s="45"/>
      <c r="D32" s="45"/>
      <c r="E32" s="47"/>
      <c r="F32" s="47"/>
      <c r="G32" s="47"/>
    </row>
    <row r="33" spans="1:7" s="44" customFormat="1" x14ac:dyDescent="0.2">
      <c r="A33" s="74" t="s">
        <v>63</v>
      </c>
      <c r="B33" s="45" t="s">
        <v>54</v>
      </c>
      <c r="C33" s="45">
        <v>5</v>
      </c>
      <c r="D33" s="45">
        <v>5</v>
      </c>
      <c r="E33" s="47">
        <v>3000</v>
      </c>
      <c r="F33" s="47">
        <v>2998.4</v>
      </c>
      <c r="G33" s="47">
        <v>298.39999999999998</v>
      </c>
    </row>
    <row r="34" spans="1:7" s="44" customFormat="1" ht="24" x14ac:dyDescent="0.2">
      <c r="A34" s="74" t="s">
        <v>64</v>
      </c>
      <c r="B34" s="45"/>
      <c r="C34" s="45"/>
      <c r="D34" s="45"/>
      <c r="E34" s="45">
        <v>13690.2</v>
      </c>
      <c r="F34" s="45">
        <f>F38</f>
        <v>17721.900000000001</v>
      </c>
      <c r="G34" s="45">
        <f>G38</f>
        <v>17721.900000000001</v>
      </c>
    </row>
    <row r="35" spans="1:7" s="44" customFormat="1" x14ac:dyDescent="0.2">
      <c r="A35" s="74" t="s">
        <v>65</v>
      </c>
      <c r="B35" s="45"/>
      <c r="C35" s="45"/>
      <c r="D35" s="45"/>
      <c r="E35" s="45"/>
      <c r="F35" s="45"/>
      <c r="G35" s="45"/>
    </row>
    <row r="36" spans="1:7" s="44" customFormat="1" ht="24" x14ac:dyDescent="0.2">
      <c r="A36" s="74" t="s">
        <v>61</v>
      </c>
      <c r="B36" s="45"/>
      <c r="C36" s="45"/>
      <c r="D36" s="45"/>
      <c r="E36" s="45"/>
      <c r="F36" s="45"/>
      <c r="G36" s="45"/>
    </row>
    <row r="37" spans="1:7" s="44" customFormat="1" x14ac:dyDescent="0.2">
      <c r="A37" s="74" t="s">
        <v>62</v>
      </c>
      <c r="B37" s="45"/>
      <c r="C37" s="45"/>
      <c r="D37" s="45"/>
      <c r="E37" s="47"/>
      <c r="F37" s="47"/>
      <c r="G37" s="47"/>
    </row>
    <row r="38" spans="1:7" s="44" customFormat="1" ht="24" x14ac:dyDescent="0.2">
      <c r="A38" s="74" t="s">
        <v>67</v>
      </c>
      <c r="B38" s="45" t="s">
        <v>66</v>
      </c>
      <c r="C38" s="45">
        <v>26000</v>
      </c>
      <c r="D38" s="45">
        <v>26410</v>
      </c>
      <c r="E38" s="47">
        <v>9218.6</v>
      </c>
      <c r="F38" s="47">
        <v>17721.900000000001</v>
      </c>
      <c r="G38" s="47">
        <v>17721.900000000001</v>
      </c>
    </row>
    <row r="39" spans="1:7" s="44" customFormat="1" ht="24" x14ac:dyDescent="0.2">
      <c r="A39" s="74" t="s">
        <v>68</v>
      </c>
      <c r="B39" s="45"/>
      <c r="C39" s="45"/>
      <c r="D39" s="45"/>
      <c r="E39" s="45">
        <f>E43</f>
        <v>4278</v>
      </c>
      <c r="F39" s="45">
        <f>F43</f>
        <v>4278</v>
      </c>
      <c r="G39" s="45">
        <f>G43</f>
        <v>4278</v>
      </c>
    </row>
    <row r="40" spans="1:7" s="44" customFormat="1" x14ac:dyDescent="0.2">
      <c r="A40" s="74" t="s">
        <v>65</v>
      </c>
      <c r="B40" s="45"/>
      <c r="C40" s="45"/>
      <c r="D40" s="45"/>
      <c r="E40" s="45"/>
      <c r="F40" s="45"/>
      <c r="G40" s="45"/>
    </row>
    <row r="41" spans="1:7" s="44" customFormat="1" ht="24" x14ac:dyDescent="0.2">
      <c r="A41" s="74" t="s">
        <v>61</v>
      </c>
      <c r="B41" s="45"/>
      <c r="C41" s="45"/>
      <c r="D41" s="45"/>
      <c r="E41" s="45"/>
      <c r="F41" s="45"/>
      <c r="G41" s="45"/>
    </row>
    <row r="42" spans="1:7" s="44" customFormat="1" x14ac:dyDescent="0.2">
      <c r="A42" s="74" t="s">
        <v>62</v>
      </c>
      <c r="B42" s="45"/>
      <c r="C42" s="45"/>
      <c r="D42" s="45"/>
      <c r="E42" s="47"/>
      <c r="F42" s="47"/>
      <c r="G42" s="47"/>
    </row>
    <row r="43" spans="1:7" s="44" customFormat="1" ht="24" x14ac:dyDescent="0.2">
      <c r="A43" s="74" t="s">
        <v>69</v>
      </c>
      <c r="B43" s="45" t="s">
        <v>66</v>
      </c>
      <c r="C43" s="45">
        <v>8200</v>
      </c>
      <c r="D43" s="45">
        <v>8594</v>
      </c>
      <c r="E43" s="47">
        <v>4278</v>
      </c>
      <c r="F43" s="47">
        <v>4278</v>
      </c>
      <c r="G43" s="47">
        <v>4278</v>
      </c>
    </row>
    <row r="44" spans="1:7" s="44" customFormat="1" ht="24" x14ac:dyDescent="0.2">
      <c r="A44" s="74" t="s">
        <v>162</v>
      </c>
      <c r="B44" s="45"/>
      <c r="C44" s="45"/>
      <c r="D44" s="45"/>
      <c r="E44" s="47">
        <f>E48+E49</f>
        <v>3087</v>
      </c>
      <c r="F44" s="47">
        <f>F48+F49</f>
        <v>3087</v>
      </c>
      <c r="G44" s="47">
        <f>G48+G49</f>
        <v>3087</v>
      </c>
    </row>
    <row r="45" spans="1:7" s="44" customFormat="1" x14ac:dyDescent="0.2">
      <c r="A45" s="74" t="s">
        <v>70</v>
      </c>
      <c r="B45" s="45"/>
      <c r="C45" s="45"/>
      <c r="D45" s="45"/>
      <c r="E45" s="45"/>
      <c r="F45" s="45"/>
      <c r="G45" s="45"/>
    </row>
    <row r="46" spans="1:7" s="44" customFormat="1" ht="24" x14ac:dyDescent="0.2">
      <c r="A46" s="74" t="s">
        <v>61</v>
      </c>
      <c r="B46" s="45"/>
      <c r="C46" s="45"/>
      <c r="D46" s="45"/>
      <c r="E46" s="45"/>
      <c r="F46" s="45"/>
      <c r="G46" s="45"/>
    </row>
    <row r="47" spans="1:7" s="44" customFormat="1" x14ac:dyDescent="0.2">
      <c r="A47" s="74" t="s">
        <v>62</v>
      </c>
      <c r="B47" s="45"/>
      <c r="C47" s="45"/>
      <c r="D47" s="45"/>
      <c r="E47" s="47"/>
      <c r="F47" s="47"/>
      <c r="G47" s="47"/>
    </row>
    <row r="48" spans="1:7" s="44" customFormat="1" ht="28.5" customHeight="1" x14ac:dyDescent="0.2">
      <c r="A48" s="74" t="s">
        <v>163</v>
      </c>
      <c r="B48" s="45" t="s">
        <v>11</v>
      </c>
      <c r="C48" s="45">
        <v>1</v>
      </c>
      <c r="D48" s="45">
        <v>1</v>
      </c>
      <c r="E48" s="47">
        <v>500</v>
      </c>
      <c r="F48" s="47">
        <v>500</v>
      </c>
      <c r="G48" s="47">
        <v>500</v>
      </c>
    </row>
    <row r="49" spans="1:8" s="44" customFormat="1" ht="21" customHeight="1" x14ac:dyDescent="0.2">
      <c r="A49" s="74" t="s">
        <v>164</v>
      </c>
      <c r="B49" s="45" t="s">
        <v>11</v>
      </c>
      <c r="C49" s="45">
        <v>9</v>
      </c>
      <c r="D49" s="45">
        <v>9</v>
      </c>
      <c r="E49" s="47">
        <v>2587</v>
      </c>
      <c r="F49" s="47">
        <v>2587</v>
      </c>
      <c r="G49" s="47">
        <v>2587</v>
      </c>
    </row>
    <row r="50" spans="1:8" s="44" customFormat="1" ht="21" customHeight="1" x14ac:dyDescent="0.2">
      <c r="A50" s="76" t="s">
        <v>165</v>
      </c>
      <c r="B50" s="45"/>
      <c r="C50" s="45"/>
      <c r="D50" s="45"/>
      <c r="E50" s="48">
        <f>E51+E56+E61</f>
        <v>62225.2</v>
      </c>
      <c r="F50" s="48">
        <f>F51+F56+F61</f>
        <v>60026.000000000007</v>
      </c>
      <c r="G50" s="48">
        <f>G51+G56+G61</f>
        <v>60026.000000000007</v>
      </c>
      <c r="H50" s="77"/>
    </row>
    <row r="51" spans="1:8" s="44" customFormat="1" ht="24" x14ac:dyDescent="0.2">
      <c r="A51" s="74" t="s">
        <v>71</v>
      </c>
      <c r="B51" s="45"/>
      <c r="C51" s="45"/>
      <c r="D51" s="45"/>
      <c r="E51" s="45">
        <f>E55</f>
        <v>25280.1</v>
      </c>
      <c r="F51" s="45">
        <f>F55</f>
        <v>25258.799999999999</v>
      </c>
      <c r="G51" s="45">
        <f>G55</f>
        <v>25258.799999999999</v>
      </c>
      <c r="H51" s="78"/>
    </row>
    <row r="52" spans="1:8" s="44" customFormat="1" x14ac:dyDescent="0.2">
      <c r="A52" s="74" t="s">
        <v>72</v>
      </c>
      <c r="B52" s="45"/>
      <c r="C52" s="45"/>
      <c r="D52" s="45"/>
      <c r="E52" s="47"/>
      <c r="F52" s="47"/>
      <c r="G52" s="47"/>
      <c r="H52" s="77"/>
    </row>
    <row r="53" spans="1:8" s="44" customFormat="1" ht="24" x14ac:dyDescent="0.2">
      <c r="A53" s="74" t="s">
        <v>61</v>
      </c>
      <c r="B53" s="45"/>
      <c r="C53" s="45"/>
      <c r="D53" s="45"/>
      <c r="E53" s="45"/>
      <c r="F53" s="45"/>
      <c r="G53" s="45"/>
    </row>
    <row r="54" spans="1:8" s="44" customFormat="1" x14ac:dyDescent="0.2">
      <c r="A54" s="74" t="s">
        <v>73</v>
      </c>
      <c r="B54" s="45"/>
      <c r="C54" s="45"/>
      <c r="D54" s="45"/>
      <c r="E54" s="47"/>
      <c r="F54" s="47"/>
      <c r="G54" s="47"/>
    </row>
    <row r="55" spans="1:8" s="44" customFormat="1" ht="24" x14ac:dyDescent="0.2">
      <c r="A55" s="74" t="s">
        <v>74</v>
      </c>
      <c r="B55" s="45" t="s">
        <v>66</v>
      </c>
      <c r="C55" s="45">
        <v>4575</v>
      </c>
      <c r="D55" s="45">
        <v>4702</v>
      </c>
      <c r="E55" s="47">
        <v>25280.1</v>
      </c>
      <c r="F55" s="47">
        <v>25258.799999999999</v>
      </c>
      <c r="G55" s="47">
        <v>25258.799999999999</v>
      </c>
    </row>
    <row r="56" spans="1:8" s="44" customFormat="1" ht="24" x14ac:dyDescent="0.2">
      <c r="A56" s="74" t="s">
        <v>166</v>
      </c>
      <c r="B56" s="45"/>
      <c r="C56" s="45"/>
      <c r="D56" s="45"/>
      <c r="E56" s="85">
        <f>E60</f>
        <v>35917.199999999997</v>
      </c>
      <c r="F56" s="85">
        <f>F60</f>
        <v>33739.300000000003</v>
      </c>
      <c r="G56" s="85">
        <f>G60</f>
        <v>33739.300000000003</v>
      </c>
    </row>
    <row r="57" spans="1:8" s="44" customFormat="1" x14ac:dyDescent="0.2">
      <c r="A57" s="74" t="s">
        <v>70</v>
      </c>
      <c r="B57" s="45"/>
      <c r="C57" s="8"/>
      <c r="D57" s="45"/>
      <c r="E57" s="45"/>
      <c r="F57" s="45"/>
      <c r="G57" s="45"/>
    </row>
    <row r="58" spans="1:8" s="44" customFormat="1" ht="24" x14ac:dyDescent="0.2">
      <c r="A58" s="74" t="s">
        <v>61</v>
      </c>
      <c r="B58" s="45"/>
      <c r="C58" s="45"/>
      <c r="D58" s="45"/>
      <c r="E58" s="45"/>
      <c r="F58" s="45"/>
      <c r="G58" s="45"/>
    </row>
    <row r="59" spans="1:8" s="44" customFormat="1" x14ac:dyDescent="0.2">
      <c r="A59" s="74" t="s">
        <v>73</v>
      </c>
      <c r="B59" s="45"/>
      <c r="C59" s="45"/>
      <c r="D59" s="45"/>
      <c r="E59" s="47"/>
      <c r="F59" s="47"/>
      <c r="G59" s="47"/>
    </row>
    <row r="60" spans="1:8" s="44" customFormat="1" x14ac:dyDescent="0.2">
      <c r="A60" s="74" t="s">
        <v>164</v>
      </c>
      <c r="B60" s="45" t="s">
        <v>11</v>
      </c>
      <c r="C60" s="45">
        <v>763</v>
      </c>
      <c r="D60" s="45">
        <v>768</v>
      </c>
      <c r="E60" s="47">
        <v>35917.199999999997</v>
      </c>
      <c r="F60" s="47">
        <v>33739.300000000003</v>
      </c>
      <c r="G60" s="47">
        <v>33739.300000000003</v>
      </c>
    </row>
    <row r="61" spans="1:8" s="44" customFormat="1" ht="12.75" x14ac:dyDescent="0.2">
      <c r="A61" s="74" t="s">
        <v>167</v>
      </c>
      <c r="B61" s="45"/>
      <c r="C61" s="45"/>
      <c r="D61" s="45"/>
      <c r="E61" s="85">
        <f>E65</f>
        <v>1027.9000000000001</v>
      </c>
      <c r="F61" s="85">
        <f>F65</f>
        <v>1027.9000000000001</v>
      </c>
      <c r="G61" s="85">
        <f>G65</f>
        <v>1027.9000000000001</v>
      </c>
    </row>
    <row r="62" spans="1:8" s="44" customFormat="1" x14ac:dyDescent="0.2">
      <c r="A62" s="74" t="s">
        <v>70</v>
      </c>
      <c r="B62" s="45"/>
      <c r="C62" s="45"/>
      <c r="D62" s="45"/>
      <c r="E62" s="45"/>
      <c r="F62" s="45"/>
      <c r="G62" s="45"/>
    </row>
    <row r="63" spans="1:8" s="44" customFormat="1" ht="24" x14ac:dyDescent="0.2">
      <c r="A63" s="74" t="s">
        <v>61</v>
      </c>
      <c r="B63" s="45"/>
      <c r="C63" s="45"/>
      <c r="D63" s="45"/>
      <c r="E63" s="45"/>
      <c r="F63" s="45"/>
      <c r="G63" s="45"/>
    </row>
    <row r="64" spans="1:8" s="44" customFormat="1" x14ac:dyDescent="0.2">
      <c r="A64" s="74" t="s">
        <v>73</v>
      </c>
      <c r="B64" s="45"/>
      <c r="C64" s="45"/>
      <c r="D64" s="45"/>
      <c r="E64" s="47"/>
      <c r="F64" s="47"/>
      <c r="G64" s="47"/>
    </row>
    <row r="65" spans="1:7" s="44" customFormat="1" x14ac:dyDescent="0.2">
      <c r="A65" s="74" t="s">
        <v>168</v>
      </c>
      <c r="B65" s="45" t="s">
        <v>11</v>
      </c>
      <c r="C65" s="45">
        <v>31</v>
      </c>
      <c r="D65" s="45">
        <v>34</v>
      </c>
      <c r="E65" s="47">
        <v>1027.9000000000001</v>
      </c>
      <c r="F65" s="47">
        <v>1027.9000000000001</v>
      </c>
      <c r="G65" s="47">
        <v>1027.9000000000001</v>
      </c>
    </row>
    <row r="66" spans="1:7" s="44" customFormat="1" ht="24.75" customHeight="1" x14ac:dyDescent="0.2">
      <c r="A66" s="76" t="s">
        <v>75</v>
      </c>
      <c r="B66" s="45"/>
      <c r="C66" s="45"/>
      <c r="D66" s="45"/>
      <c r="E66" s="48">
        <f>E67+E73+E78+E84+E90</f>
        <v>26746.800000000003</v>
      </c>
      <c r="F66" s="48">
        <f>F67+F73+F78+F84+F90</f>
        <v>34635.599999999999</v>
      </c>
      <c r="G66" s="48">
        <f>G67+G73+G78+G84+G90</f>
        <v>34635.599999999999</v>
      </c>
    </row>
    <row r="67" spans="1:7" s="44" customFormat="1" ht="24" x14ac:dyDescent="0.2">
      <c r="A67" s="74" t="s">
        <v>169</v>
      </c>
      <c r="B67" s="45"/>
      <c r="C67" s="45"/>
      <c r="D67" s="45"/>
      <c r="E67" s="86">
        <f>E71+E72</f>
        <v>7414.1</v>
      </c>
      <c r="F67" s="86">
        <f>F71+F72</f>
        <v>7407.8</v>
      </c>
      <c r="G67" s="86">
        <f>G71+G72</f>
        <v>7407.8</v>
      </c>
    </row>
    <row r="68" spans="1:7" s="44" customFormat="1" x14ac:dyDescent="0.2">
      <c r="A68" s="74" t="s">
        <v>76</v>
      </c>
      <c r="B68" s="45"/>
      <c r="C68" s="45"/>
      <c r="D68" s="45"/>
      <c r="E68" s="47"/>
      <c r="F68" s="47"/>
      <c r="G68" s="47"/>
    </row>
    <row r="69" spans="1:7" s="44" customFormat="1" x14ac:dyDescent="0.2">
      <c r="A69" s="74" t="s">
        <v>77</v>
      </c>
      <c r="B69" s="45"/>
      <c r="C69" s="45"/>
      <c r="D69" s="45"/>
      <c r="E69" s="45"/>
      <c r="F69" s="45"/>
      <c r="G69" s="45"/>
    </row>
    <row r="70" spans="1:7" s="44" customFormat="1" x14ac:dyDescent="0.2">
      <c r="A70" s="74" t="s">
        <v>78</v>
      </c>
      <c r="B70" s="45"/>
      <c r="C70" s="45"/>
      <c r="D70" s="45"/>
      <c r="E70" s="47"/>
      <c r="F70" s="47"/>
      <c r="G70" s="47"/>
    </row>
    <row r="71" spans="1:7" s="44" customFormat="1" ht="24" x14ac:dyDescent="0.2">
      <c r="A71" s="74" t="s">
        <v>170</v>
      </c>
      <c r="B71" s="45" t="s">
        <v>66</v>
      </c>
      <c r="C71" s="45">
        <v>59000</v>
      </c>
      <c r="D71" s="45">
        <v>59020</v>
      </c>
      <c r="E71" s="47">
        <v>6105.3</v>
      </c>
      <c r="F71" s="47">
        <v>6105.3</v>
      </c>
      <c r="G71" s="47">
        <v>6105.3</v>
      </c>
    </row>
    <row r="72" spans="1:7" s="44" customFormat="1" ht="24" x14ac:dyDescent="0.2">
      <c r="A72" s="74" t="s">
        <v>171</v>
      </c>
      <c r="B72" s="45" t="s">
        <v>66</v>
      </c>
      <c r="C72" s="45">
        <v>31000</v>
      </c>
      <c r="D72" s="45">
        <v>31000</v>
      </c>
      <c r="E72" s="47">
        <v>1308.8</v>
      </c>
      <c r="F72" s="47">
        <v>1302.5</v>
      </c>
      <c r="G72" s="47">
        <v>1302.5</v>
      </c>
    </row>
    <row r="73" spans="1:7" s="44" customFormat="1" ht="36" x14ac:dyDescent="0.2">
      <c r="A73" s="74" t="s">
        <v>79</v>
      </c>
      <c r="B73" s="45"/>
      <c r="C73" s="45"/>
      <c r="D73" s="45"/>
      <c r="E73" s="85">
        <f>E77</f>
        <v>13286.8</v>
      </c>
      <c r="F73" s="85">
        <f>F77</f>
        <v>21181.9</v>
      </c>
      <c r="G73" s="85">
        <f>G77</f>
        <v>21181.9</v>
      </c>
    </row>
    <row r="74" spans="1:7" s="44" customFormat="1" x14ac:dyDescent="0.2">
      <c r="A74" s="74" t="s">
        <v>80</v>
      </c>
      <c r="B74" s="45"/>
      <c r="C74" s="8"/>
      <c r="D74" s="45"/>
      <c r="E74" s="45"/>
      <c r="F74" s="45"/>
      <c r="G74" s="45"/>
    </row>
    <row r="75" spans="1:7" s="44" customFormat="1" x14ac:dyDescent="0.2">
      <c r="A75" s="74" t="s">
        <v>77</v>
      </c>
      <c r="B75" s="45"/>
      <c r="C75" s="45"/>
      <c r="D75" s="45"/>
      <c r="E75" s="45"/>
      <c r="F75" s="45"/>
      <c r="G75" s="45"/>
    </row>
    <row r="76" spans="1:7" s="44" customFormat="1" x14ac:dyDescent="0.2">
      <c r="A76" s="74" t="s">
        <v>78</v>
      </c>
      <c r="B76" s="45"/>
      <c r="C76" s="45"/>
      <c r="D76" s="45"/>
      <c r="E76" s="47"/>
      <c r="F76" s="47"/>
      <c r="G76" s="47"/>
    </row>
    <row r="77" spans="1:7" s="44" customFormat="1" ht="33.75" customHeight="1" x14ac:dyDescent="0.2">
      <c r="A77" s="74" t="s">
        <v>81</v>
      </c>
      <c r="B77" s="45" t="s">
        <v>11</v>
      </c>
      <c r="C77" s="45">
        <v>150000</v>
      </c>
      <c r="D77" s="45">
        <v>150000</v>
      </c>
      <c r="E77" s="47">
        <v>13286.8</v>
      </c>
      <c r="F77" s="47">
        <v>21181.9</v>
      </c>
      <c r="G77" s="47">
        <v>21181.9</v>
      </c>
    </row>
    <row r="78" spans="1:7" s="44" customFormat="1" ht="24" x14ac:dyDescent="0.2">
      <c r="A78" s="74" t="s">
        <v>172</v>
      </c>
      <c r="B78" s="45"/>
      <c r="C78" s="45"/>
      <c r="D78" s="45"/>
      <c r="E78" s="86">
        <f>E82+E83</f>
        <v>700.8</v>
      </c>
      <c r="F78" s="86">
        <f>F82+F83</f>
        <v>700.8</v>
      </c>
      <c r="G78" s="86">
        <f>G82+G83</f>
        <v>700.8</v>
      </c>
    </row>
    <row r="79" spans="1:7" s="44" customFormat="1" x14ac:dyDescent="0.2">
      <c r="A79" s="74" t="s">
        <v>82</v>
      </c>
      <c r="B79" s="45"/>
      <c r="C79" s="8"/>
      <c r="D79" s="45"/>
      <c r="E79" s="45"/>
      <c r="F79" s="45"/>
      <c r="G79" s="45"/>
    </row>
    <row r="80" spans="1:7" s="44" customFormat="1" x14ac:dyDescent="0.2">
      <c r="A80" s="74" t="s">
        <v>77</v>
      </c>
      <c r="B80" s="45"/>
      <c r="C80" s="45"/>
      <c r="D80" s="45"/>
      <c r="E80" s="45"/>
      <c r="F80" s="45"/>
      <c r="G80" s="45"/>
    </row>
    <row r="81" spans="1:7" s="44" customFormat="1" x14ac:dyDescent="0.2">
      <c r="A81" s="74" t="s">
        <v>78</v>
      </c>
      <c r="B81" s="45"/>
      <c r="C81" s="45"/>
      <c r="D81" s="45"/>
      <c r="E81" s="47"/>
      <c r="F81" s="47"/>
      <c r="G81" s="47"/>
    </row>
    <row r="82" spans="1:7" s="44" customFormat="1" x14ac:dyDescent="0.2">
      <c r="A82" s="74" t="s">
        <v>173</v>
      </c>
      <c r="B82" s="45" t="s">
        <v>11</v>
      </c>
      <c r="C82" s="45">
        <v>12</v>
      </c>
      <c r="D82" s="45">
        <v>12</v>
      </c>
      <c r="E82" s="47">
        <v>616</v>
      </c>
      <c r="F82" s="47">
        <v>616</v>
      </c>
      <c r="G82" s="47">
        <v>616</v>
      </c>
    </row>
    <row r="83" spans="1:7" s="44" customFormat="1" ht="24" x14ac:dyDescent="0.2">
      <c r="A83" s="74" t="s">
        <v>174</v>
      </c>
      <c r="B83" s="45" t="s">
        <v>11</v>
      </c>
      <c r="C83" s="45">
        <v>6</v>
      </c>
      <c r="D83" s="45">
        <v>6</v>
      </c>
      <c r="E83" s="47">
        <v>84.8</v>
      </c>
      <c r="F83" s="47">
        <v>84.8</v>
      </c>
      <c r="G83" s="47">
        <v>84.8</v>
      </c>
    </row>
    <row r="84" spans="1:7" s="44" customFormat="1" ht="24" x14ac:dyDescent="0.2">
      <c r="A84" s="74" t="s">
        <v>175</v>
      </c>
      <c r="B84" s="45"/>
      <c r="C84" s="45"/>
      <c r="D84" s="45"/>
      <c r="E84" s="86">
        <f>E88+E89</f>
        <v>4729.1000000000004</v>
      </c>
      <c r="F84" s="86">
        <f>F88+F89</f>
        <v>4729.1000000000004</v>
      </c>
      <c r="G84" s="86">
        <f>G88+G89</f>
        <v>4729.1000000000004</v>
      </c>
    </row>
    <row r="85" spans="1:7" s="44" customFormat="1" x14ac:dyDescent="0.2">
      <c r="A85" s="74" t="s">
        <v>70</v>
      </c>
      <c r="B85" s="45"/>
      <c r="C85" s="8"/>
      <c r="D85" s="45"/>
      <c r="E85" s="45"/>
      <c r="F85" s="45"/>
      <c r="G85" s="45"/>
    </row>
    <row r="86" spans="1:7" s="44" customFormat="1" x14ac:dyDescent="0.2">
      <c r="A86" s="74" t="s">
        <v>77</v>
      </c>
      <c r="B86" s="45"/>
      <c r="C86" s="45"/>
      <c r="D86" s="45"/>
      <c r="E86" s="45"/>
      <c r="F86" s="45"/>
      <c r="G86" s="45"/>
    </row>
    <row r="87" spans="1:7" s="44" customFormat="1" x14ac:dyDescent="0.2">
      <c r="A87" s="74" t="s">
        <v>78</v>
      </c>
      <c r="B87" s="45"/>
      <c r="C87" s="45"/>
      <c r="D87" s="45"/>
      <c r="E87" s="47"/>
      <c r="F87" s="47"/>
      <c r="G87" s="47"/>
    </row>
    <row r="88" spans="1:7" s="44" customFormat="1" ht="19.5" customHeight="1" x14ac:dyDescent="0.2">
      <c r="A88" s="74" t="s">
        <v>176</v>
      </c>
      <c r="B88" s="45"/>
      <c r="C88" s="45">
        <v>6</v>
      </c>
      <c r="D88" s="45">
        <v>6</v>
      </c>
      <c r="E88" s="47">
        <v>616</v>
      </c>
      <c r="F88" s="47">
        <v>616</v>
      </c>
      <c r="G88" s="47">
        <v>616</v>
      </c>
    </row>
    <row r="89" spans="1:7" s="44" customFormat="1" ht="18.75" customHeight="1" x14ac:dyDescent="0.2">
      <c r="A89" s="74" t="s">
        <v>177</v>
      </c>
      <c r="B89" s="45" t="s">
        <v>11</v>
      </c>
      <c r="C89" s="45">
        <v>1620</v>
      </c>
      <c r="D89" s="45">
        <v>1620</v>
      </c>
      <c r="E89" s="47">
        <v>4113.1000000000004</v>
      </c>
      <c r="F89" s="47">
        <v>4113.1000000000004</v>
      </c>
      <c r="G89" s="47">
        <v>4113.1000000000004</v>
      </c>
    </row>
    <row r="90" spans="1:7" s="44" customFormat="1" ht="24" x14ac:dyDescent="0.2">
      <c r="A90" s="74" t="s">
        <v>178</v>
      </c>
      <c r="B90" s="45"/>
      <c r="C90" s="45"/>
      <c r="D90" s="45"/>
      <c r="E90" s="85">
        <f>E94</f>
        <v>616</v>
      </c>
      <c r="F90" s="85">
        <f>F94</f>
        <v>616</v>
      </c>
      <c r="G90" s="85">
        <f>G94</f>
        <v>616</v>
      </c>
    </row>
    <row r="91" spans="1:7" s="44" customFormat="1" x14ac:dyDescent="0.2">
      <c r="A91" s="74" t="s">
        <v>80</v>
      </c>
      <c r="B91" s="45"/>
      <c r="C91" s="8"/>
      <c r="D91" s="45"/>
      <c r="E91" s="45"/>
      <c r="F91" s="45"/>
      <c r="G91" s="45"/>
    </row>
    <row r="92" spans="1:7" s="44" customFormat="1" x14ac:dyDescent="0.2">
      <c r="A92" s="74" t="s">
        <v>77</v>
      </c>
      <c r="B92" s="45"/>
      <c r="C92" s="45"/>
      <c r="D92" s="45"/>
      <c r="E92" s="45"/>
      <c r="F92" s="45"/>
      <c r="G92" s="45"/>
    </row>
    <row r="93" spans="1:7" s="44" customFormat="1" x14ac:dyDescent="0.2">
      <c r="A93" s="74" t="s">
        <v>78</v>
      </c>
      <c r="B93" s="45"/>
      <c r="C93" s="45"/>
      <c r="D93" s="45"/>
      <c r="E93" s="47"/>
      <c r="F93" s="47"/>
      <c r="G93" s="47"/>
    </row>
    <row r="94" spans="1:7" s="44" customFormat="1" ht="24" x14ac:dyDescent="0.2">
      <c r="A94" s="74" t="s">
        <v>179</v>
      </c>
      <c r="B94" s="45" t="s">
        <v>11</v>
      </c>
      <c r="C94" s="45">
        <v>40</v>
      </c>
      <c r="D94" s="45">
        <v>62</v>
      </c>
      <c r="E94" s="47">
        <v>616</v>
      </c>
      <c r="F94" s="47">
        <v>616</v>
      </c>
      <c r="G94" s="47">
        <v>616</v>
      </c>
    </row>
    <row r="95" spans="1:7" s="44" customFormat="1" ht="48" x14ac:dyDescent="0.2">
      <c r="A95" s="75" t="s">
        <v>83</v>
      </c>
      <c r="B95" s="45"/>
      <c r="C95" s="45"/>
      <c r="D95" s="45"/>
      <c r="E95" s="45"/>
      <c r="F95" s="45"/>
      <c r="G95" s="45"/>
    </row>
    <row r="96" spans="1:7" s="44" customFormat="1" ht="24" x14ac:dyDescent="0.2">
      <c r="A96" s="74" t="s">
        <v>84</v>
      </c>
      <c r="B96" s="45" t="s">
        <v>11</v>
      </c>
      <c r="C96" s="8">
        <v>9</v>
      </c>
      <c r="D96" s="45">
        <v>9</v>
      </c>
      <c r="E96" s="83">
        <f>E98+E103</f>
        <v>5135</v>
      </c>
      <c r="F96" s="83">
        <f>F98+F103</f>
        <v>5135</v>
      </c>
      <c r="G96" s="83">
        <f>G98+G103</f>
        <v>5135</v>
      </c>
    </row>
    <row r="97" spans="1:11" s="44" customFormat="1" ht="24" x14ac:dyDescent="0.2">
      <c r="A97" s="74" t="s">
        <v>85</v>
      </c>
      <c r="B97" s="45"/>
      <c r="C97" s="45"/>
      <c r="D97" s="45"/>
      <c r="E97" s="45"/>
      <c r="F97" s="45"/>
      <c r="G97" s="45"/>
    </row>
    <row r="98" spans="1:11" s="44" customFormat="1" ht="24" x14ac:dyDescent="0.2">
      <c r="A98" s="74" t="s">
        <v>86</v>
      </c>
      <c r="B98" s="45"/>
      <c r="C98" s="45"/>
      <c r="D98" s="45"/>
      <c r="E98" s="47">
        <v>3465</v>
      </c>
      <c r="F98" s="47">
        <v>3465</v>
      </c>
      <c r="G98" s="47">
        <v>3465</v>
      </c>
    </row>
    <row r="99" spans="1:11" s="44" customFormat="1" ht="36" x14ac:dyDescent="0.2">
      <c r="A99" s="74" t="s">
        <v>87</v>
      </c>
      <c r="B99" s="45"/>
      <c r="C99" s="45"/>
      <c r="D99" s="45"/>
      <c r="E99" s="47">
        <v>3465</v>
      </c>
      <c r="F99" s="47">
        <v>3465</v>
      </c>
      <c r="G99" s="47">
        <v>3465</v>
      </c>
    </row>
    <row r="100" spans="1:11" s="44" customFormat="1" ht="24" x14ac:dyDescent="0.2">
      <c r="A100" s="74" t="s">
        <v>180</v>
      </c>
      <c r="B100" s="45"/>
      <c r="C100" s="45"/>
      <c r="D100" s="45"/>
      <c r="E100" s="45"/>
      <c r="F100" s="45"/>
      <c r="G100" s="45"/>
    </row>
    <row r="101" spans="1:11" s="44" customFormat="1" x14ac:dyDescent="0.2">
      <c r="A101" s="74" t="s">
        <v>70</v>
      </c>
      <c r="B101" s="45" t="s">
        <v>11</v>
      </c>
      <c r="C101" s="8">
        <v>67</v>
      </c>
      <c r="D101" s="8">
        <v>67</v>
      </c>
      <c r="E101" s="45"/>
      <c r="F101" s="45"/>
      <c r="G101" s="45"/>
    </row>
    <row r="102" spans="1:11" s="44" customFormat="1" ht="24" x14ac:dyDescent="0.2">
      <c r="A102" s="74" t="s">
        <v>85</v>
      </c>
      <c r="B102" s="45"/>
      <c r="C102" s="45"/>
      <c r="D102" s="45"/>
      <c r="E102" s="45"/>
      <c r="F102" s="45"/>
      <c r="G102" s="45"/>
    </row>
    <row r="103" spans="1:11" s="44" customFormat="1" ht="24" x14ac:dyDescent="0.2">
      <c r="A103" s="74" t="s">
        <v>86</v>
      </c>
      <c r="B103" s="45"/>
      <c r="C103" s="45"/>
      <c r="D103" s="45"/>
      <c r="E103" s="9">
        <v>1670</v>
      </c>
      <c r="F103" s="9">
        <v>1670</v>
      </c>
      <c r="G103" s="9">
        <v>1670</v>
      </c>
    </row>
    <row r="104" spans="1:11" s="44" customFormat="1" x14ac:dyDescent="0.2">
      <c r="A104" s="74" t="s">
        <v>164</v>
      </c>
      <c r="B104" s="45"/>
      <c r="C104" s="45"/>
      <c r="D104" s="45"/>
      <c r="E104" s="9">
        <v>1670</v>
      </c>
      <c r="F104" s="9">
        <v>1670</v>
      </c>
      <c r="G104" s="9">
        <v>1670</v>
      </c>
    </row>
    <row r="105" spans="1:11" x14ac:dyDescent="0.2">
      <c r="A105" s="49"/>
      <c r="B105" s="49"/>
      <c r="C105" s="49"/>
      <c r="D105" s="49"/>
      <c r="E105" s="49"/>
      <c r="F105" s="49"/>
      <c r="G105" s="49"/>
    </row>
    <row r="106" spans="1:11" x14ac:dyDescent="0.2">
      <c r="K106" s="50"/>
    </row>
  </sheetData>
  <mergeCells count="5">
    <mergeCell ref="A1:G1"/>
    <mergeCell ref="A2:A3"/>
    <mergeCell ref="B2:B3"/>
    <mergeCell ref="C2:D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4"/>
  <sheetViews>
    <sheetView workbookViewId="0">
      <selection activeCell="C11" sqref="C11"/>
    </sheetView>
  </sheetViews>
  <sheetFormatPr defaultRowHeight="15" x14ac:dyDescent="0.25"/>
  <cols>
    <col min="1" max="1" width="41.28515625" customWidth="1"/>
    <col min="2" max="2" width="12.42578125" customWidth="1"/>
    <col min="3" max="4" width="9.140625" style="106"/>
    <col min="5" max="5" width="10.85546875" style="106" customWidth="1"/>
    <col min="6" max="6" width="10.5703125" style="106" customWidth="1"/>
    <col min="7" max="7" width="11.140625" style="106" customWidth="1"/>
  </cols>
  <sheetData>
    <row r="2" spans="1:8" x14ac:dyDescent="0.25">
      <c r="A2" s="35" t="s">
        <v>192</v>
      </c>
      <c r="B2" s="88"/>
      <c r="C2" s="88"/>
      <c r="D2" s="88"/>
      <c r="E2" s="88"/>
      <c r="F2" s="88"/>
      <c r="G2" s="88"/>
    </row>
    <row r="3" spans="1:8" ht="22.5" customHeight="1" x14ac:dyDescent="0.25">
      <c r="A3" s="89" t="s">
        <v>193</v>
      </c>
      <c r="B3" s="90"/>
      <c r="C3" s="90"/>
      <c r="D3" s="90"/>
      <c r="E3" s="90"/>
      <c r="F3" s="90"/>
      <c r="G3" s="90"/>
    </row>
    <row r="4" spans="1:8" ht="42.75" customHeight="1" x14ac:dyDescent="0.25">
      <c r="A4" s="91" t="s">
        <v>88</v>
      </c>
      <c r="B4" s="91" t="s">
        <v>1</v>
      </c>
      <c r="C4" s="91" t="s">
        <v>89</v>
      </c>
      <c r="D4" s="91"/>
      <c r="E4" s="91" t="s">
        <v>90</v>
      </c>
      <c r="F4" s="91"/>
      <c r="G4" s="91"/>
      <c r="H4" s="87"/>
    </row>
    <row r="5" spans="1:8" ht="15" customHeight="1" x14ac:dyDescent="0.25">
      <c r="A5" s="91"/>
      <c r="B5" s="91"/>
      <c r="C5" s="91" t="s">
        <v>4</v>
      </c>
      <c r="D5" s="91" t="s">
        <v>5</v>
      </c>
      <c r="E5" s="91" t="s">
        <v>91</v>
      </c>
      <c r="F5" s="91" t="s">
        <v>92</v>
      </c>
      <c r="G5" s="91" t="s">
        <v>93</v>
      </c>
      <c r="H5" s="87"/>
    </row>
    <row r="6" spans="1:8" ht="65.25" customHeight="1" x14ac:dyDescent="0.25">
      <c r="A6" s="91"/>
      <c r="B6" s="91"/>
      <c r="C6" s="91"/>
      <c r="D6" s="91"/>
      <c r="E6" s="91"/>
      <c r="F6" s="91"/>
      <c r="G6" s="91"/>
      <c r="H6" s="87"/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87"/>
    </row>
    <row r="8" spans="1:8" x14ac:dyDescent="0.25">
      <c r="A8" s="92"/>
      <c r="B8" s="92"/>
      <c r="C8" s="92"/>
      <c r="D8" s="92"/>
      <c r="E8" s="92"/>
      <c r="F8" s="92"/>
      <c r="G8" s="92"/>
      <c r="H8" s="87"/>
    </row>
    <row r="9" spans="1:8" ht="24" x14ac:dyDescent="0.25">
      <c r="A9" s="10" t="s">
        <v>94</v>
      </c>
      <c r="B9" s="93"/>
      <c r="C9" s="93"/>
      <c r="D9" s="93"/>
      <c r="E9" s="94">
        <f>E11+E17+E23+E31</f>
        <v>436154.10000000003</v>
      </c>
      <c r="F9" s="94">
        <f t="shared" ref="F9:G9" si="0">F11+F17+F23+F31</f>
        <v>547525.69999999995</v>
      </c>
      <c r="G9" s="94">
        <f t="shared" si="0"/>
        <v>545024.80000000005</v>
      </c>
      <c r="H9" s="87"/>
    </row>
    <row r="10" spans="1:8" x14ac:dyDescent="0.25">
      <c r="A10" s="11" t="s">
        <v>95</v>
      </c>
      <c r="B10" s="12" t="s">
        <v>96</v>
      </c>
      <c r="C10" s="93"/>
      <c r="D10" s="93"/>
      <c r="E10" s="93"/>
      <c r="F10" s="93"/>
      <c r="G10" s="93"/>
      <c r="H10" s="87"/>
    </row>
    <row r="11" spans="1:8" ht="36.75" x14ac:dyDescent="0.25">
      <c r="A11" s="21" t="s">
        <v>97</v>
      </c>
      <c r="B11" s="12"/>
      <c r="C11" s="97">
        <v>1261</v>
      </c>
      <c r="D11" s="97">
        <v>1160</v>
      </c>
      <c r="E11" s="97">
        <f>E12</f>
        <v>61088.9</v>
      </c>
      <c r="F11" s="97">
        <f t="shared" ref="F11:G11" si="1">F12</f>
        <v>76945.199999999983</v>
      </c>
      <c r="G11" s="97">
        <f t="shared" si="1"/>
        <v>76551.799999999988</v>
      </c>
    </row>
    <row r="12" spans="1:8" ht="36" x14ac:dyDescent="0.25">
      <c r="A12" s="13" t="s">
        <v>98</v>
      </c>
      <c r="B12" s="12"/>
      <c r="C12" s="12"/>
      <c r="D12" s="12"/>
      <c r="E12" s="14">
        <f>E13+E14+E15+E16</f>
        <v>61088.9</v>
      </c>
      <c r="F12" s="14">
        <f t="shared" ref="F12:G12" si="2">F13+F14+F15+F16</f>
        <v>76945.199999999983</v>
      </c>
      <c r="G12" s="14">
        <f t="shared" si="2"/>
        <v>76551.799999999988</v>
      </c>
    </row>
    <row r="13" spans="1:8" ht="60" x14ac:dyDescent="0.25">
      <c r="A13" s="11" t="s">
        <v>99</v>
      </c>
      <c r="B13" s="12"/>
      <c r="C13" s="12"/>
      <c r="D13" s="12"/>
      <c r="E13" s="12">
        <v>55194.5</v>
      </c>
      <c r="F13" s="12">
        <v>66560.399999999994</v>
      </c>
      <c r="G13" s="15">
        <v>66167</v>
      </c>
    </row>
    <row r="14" spans="1:8" ht="24" x14ac:dyDescent="0.25">
      <c r="A14" s="11" t="s">
        <v>100</v>
      </c>
      <c r="B14" s="12"/>
      <c r="C14" s="12"/>
      <c r="D14" s="12"/>
      <c r="E14" s="12"/>
      <c r="F14" s="12">
        <v>4232.2</v>
      </c>
      <c r="G14" s="15">
        <v>4232.2</v>
      </c>
    </row>
    <row r="15" spans="1:8" ht="48" x14ac:dyDescent="0.25">
      <c r="A15" s="11" t="s">
        <v>101</v>
      </c>
      <c r="B15" s="12"/>
      <c r="C15" s="12"/>
      <c r="D15" s="12"/>
      <c r="E15" s="12">
        <v>5819</v>
      </c>
      <c r="F15" s="12">
        <v>6077.2</v>
      </c>
      <c r="G15" s="15">
        <v>6077.2</v>
      </c>
    </row>
    <row r="16" spans="1:8" x14ac:dyDescent="0.25">
      <c r="A16" s="11" t="s">
        <v>102</v>
      </c>
      <c r="B16" s="12"/>
      <c r="C16" s="12"/>
      <c r="D16" s="12"/>
      <c r="E16" s="12">
        <v>75.400000000000006</v>
      </c>
      <c r="F16" s="12">
        <v>75.400000000000006</v>
      </c>
      <c r="G16" s="15">
        <v>75.400000000000006</v>
      </c>
    </row>
    <row r="17" spans="1:7" ht="48.75" x14ac:dyDescent="0.25">
      <c r="A17" s="21" t="s">
        <v>103</v>
      </c>
      <c r="B17" s="12"/>
      <c r="C17" s="97">
        <v>4550</v>
      </c>
      <c r="D17" s="97">
        <v>4731</v>
      </c>
      <c r="E17" s="97">
        <f>E18</f>
        <v>227803</v>
      </c>
      <c r="F17" s="97">
        <f t="shared" ref="F17:G17" si="3">F18</f>
        <v>286807.89999999997</v>
      </c>
      <c r="G17" s="97">
        <f t="shared" si="3"/>
        <v>285323.80000000005</v>
      </c>
    </row>
    <row r="18" spans="1:7" ht="36" x14ac:dyDescent="0.25">
      <c r="A18" s="13" t="s">
        <v>98</v>
      </c>
      <c r="B18" s="12"/>
      <c r="C18" s="12"/>
      <c r="D18" s="12"/>
      <c r="E18" s="14">
        <f>E19+E20+E21+E22</f>
        <v>227803</v>
      </c>
      <c r="F18" s="14">
        <f t="shared" ref="F18:G18" si="4">F19+F20+F21+F22</f>
        <v>286807.89999999997</v>
      </c>
      <c r="G18" s="14">
        <f t="shared" si="4"/>
        <v>285323.80000000005</v>
      </c>
    </row>
    <row r="19" spans="1:7" ht="60" x14ac:dyDescent="0.25">
      <c r="A19" s="11" t="s">
        <v>99</v>
      </c>
      <c r="B19" s="12"/>
      <c r="C19" s="12"/>
      <c r="D19" s="12"/>
      <c r="E19" s="12">
        <v>208215.4</v>
      </c>
      <c r="F19" s="12">
        <v>251092.1</v>
      </c>
      <c r="G19" s="15">
        <v>249608.2</v>
      </c>
    </row>
    <row r="20" spans="1:7" ht="24" x14ac:dyDescent="0.25">
      <c r="A20" s="11" t="s">
        <v>100</v>
      </c>
      <c r="B20" s="12"/>
      <c r="C20" s="12"/>
      <c r="D20" s="12"/>
      <c r="E20" s="12"/>
      <c r="F20" s="12">
        <v>15271</v>
      </c>
      <c r="G20" s="15">
        <v>15271</v>
      </c>
    </row>
    <row r="21" spans="1:7" ht="48" x14ac:dyDescent="0.25">
      <c r="A21" s="11" t="s">
        <v>101</v>
      </c>
      <c r="B21" s="12"/>
      <c r="C21" s="12"/>
      <c r="D21" s="12"/>
      <c r="E21" s="12">
        <v>19296.5</v>
      </c>
      <c r="F21" s="12">
        <v>20152.8</v>
      </c>
      <c r="G21" s="15">
        <v>20152.7</v>
      </c>
    </row>
    <row r="22" spans="1:7" x14ac:dyDescent="0.25">
      <c r="A22" s="11" t="s">
        <v>102</v>
      </c>
      <c r="B22" s="12"/>
      <c r="C22" s="12"/>
      <c r="D22" s="12"/>
      <c r="E22" s="12">
        <v>291.10000000000002</v>
      </c>
      <c r="F22" s="12">
        <v>292</v>
      </c>
      <c r="G22" s="15">
        <v>291.89999999999998</v>
      </c>
    </row>
    <row r="23" spans="1:7" ht="36.75" x14ac:dyDescent="0.25">
      <c r="A23" s="21" t="s">
        <v>104</v>
      </c>
      <c r="B23" s="12"/>
      <c r="C23" s="97">
        <v>5758</v>
      </c>
      <c r="D23" s="97">
        <v>5831</v>
      </c>
      <c r="E23" s="98">
        <f>E24+E29</f>
        <v>145766</v>
      </c>
      <c r="F23" s="98">
        <f t="shared" ref="F23:G23" si="5">F24+F29</f>
        <v>181915.09999999998</v>
      </c>
      <c r="G23" s="98">
        <f t="shared" si="5"/>
        <v>181298.40000000002</v>
      </c>
    </row>
    <row r="24" spans="1:7" ht="36" x14ac:dyDescent="0.25">
      <c r="A24" s="13" t="s">
        <v>98</v>
      </c>
      <c r="B24" s="12"/>
      <c r="C24" s="12"/>
      <c r="D24" s="12"/>
      <c r="E24" s="99">
        <f>E25+E26+E27+E28</f>
        <v>111254.3</v>
      </c>
      <c r="F24" s="99">
        <f t="shared" ref="F24:G24" si="6">F25+F26+F27+F28</f>
        <v>149474.59999999998</v>
      </c>
      <c r="G24" s="99">
        <f t="shared" si="6"/>
        <v>148857.90000000002</v>
      </c>
    </row>
    <row r="25" spans="1:7" ht="60" x14ac:dyDescent="0.25">
      <c r="A25" s="11" t="s">
        <v>99</v>
      </c>
      <c r="B25" s="12"/>
      <c r="C25" s="12"/>
      <c r="D25" s="12"/>
      <c r="E25" s="16">
        <v>86499.7</v>
      </c>
      <c r="F25" s="16">
        <v>104312.1</v>
      </c>
      <c r="G25" s="16">
        <v>103695.7</v>
      </c>
    </row>
    <row r="26" spans="1:7" ht="24" x14ac:dyDescent="0.25">
      <c r="A26" s="11" t="s">
        <v>100</v>
      </c>
      <c r="B26" s="12"/>
      <c r="C26" s="12"/>
      <c r="D26" s="12"/>
      <c r="E26" s="16"/>
      <c r="F26" s="16">
        <v>19325.400000000001</v>
      </c>
      <c r="G26" s="16">
        <v>19325.400000000001</v>
      </c>
    </row>
    <row r="27" spans="1:7" ht="48" x14ac:dyDescent="0.25">
      <c r="A27" s="11" t="s">
        <v>101</v>
      </c>
      <c r="B27" s="12"/>
      <c r="C27" s="12"/>
      <c r="D27" s="12"/>
      <c r="E27" s="16">
        <v>24391.4</v>
      </c>
      <c r="F27" s="16">
        <v>25473.8</v>
      </c>
      <c r="G27" s="16">
        <v>25473.599999999999</v>
      </c>
    </row>
    <row r="28" spans="1:7" x14ac:dyDescent="0.25">
      <c r="A28" s="11" t="s">
        <v>102</v>
      </c>
      <c r="B28" s="12"/>
      <c r="C28" s="12"/>
      <c r="D28" s="12"/>
      <c r="E28" s="12">
        <v>363.2</v>
      </c>
      <c r="F28" s="12">
        <v>363.3</v>
      </c>
      <c r="G28" s="15">
        <v>363.2</v>
      </c>
    </row>
    <row r="29" spans="1:7" ht="84.75" x14ac:dyDescent="0.25">
      <c r="A29" s="95" t="s">
        <v>105</v>
      </c>
      <c r="B29" s="12"/>
      <c r="C29" s="100"/>
      <c r="D29" s="100"/>
      <c r="E29" s="99">
        <f>E30</f>
        <v>34511.699999999997</v>
      </c>
      <c r="F29" s="99">
        <f t="shared" ref="F29:G29" si="7">F30</f>
        <v>32440.5</v>
      </c>
      <c r="G29" s="99">
        <f t="shared" si="7"/>
        <v>32440.5</v>
      </c>
    </row>
    <row r="30" spans="1:7" ht="48" x14ac:dyDescent="0.25">
      <c r="A30" s="13" t="s">
        <v>101</v>
      </c>
      <c r="B30" s="12"/>
      <c r="C30" s="17"/>
      <c r="D30" s="17"/>
      <c r="E30" s="16">
        <v>34511.699999999997</v>
      </c>
      <c r="F30" s="16">
        <v>32440.5</v>
      </c>
      <c r="G30" s="16">
        <v>32440.5</v>
      </c>
    </row>
    <row r="31" spans="1:7" ht="48.75" x14ac:dyDescent="0.25">
      <c r="A31" s="21" t="s">
        <v>194</v>
      </c>
      <c r="B31" s="12"/>
      <c r="C31" s="97">
        <v>53</v>
      </c>
      <c r="D31" s="97">
        <v>58</v>
      </c>
      <c r="E31" s="98">
        <f>E32+E37</f>
        <v>1496.2</v>
      </c>
      <c r="F31" s="98">
        <f t="shared" ref="F31:G31" si="8">F32+F37</f>
        <v>1857.5</v>
      </c>
      <c r="G31" s="98">
        <f t="shared" si="8"/>
        <v>1850.8000000000002</v>
      </c>
    </row>
    <row r="32" spans="1:7" ht="36" x14ac:dyDescent="0.25">
      <c r="A32" s="13" t="s">
        <v>98</v>
      </c>
      <c r="B32" s="12"/>
      <c r="C32" s="12"/>
      <c r="D32" s="12"/>
      <c r="E32" s="99">
        <f>E33+E34+E35+E36</f>
        <v>1186.5</v>
      </c>
      <c r="F32" s="99">
        <f t="shared" ref="F32:G32" si="9">F33+F34+F35+F36</f>
        <v>1567.3</v>
      </c>
      <c r="G32" s="99">
        <f t="shared" si="9"/>
        <v>1560.6000000000001</v>
      </c>
    </row>
    <row r="33" spans="1:7" ht="60" x14ac:dyDescent="0.25">
      <c r="A33" s="11" t="s">
        <v>99</v>
      </c>
      <c r="B33" s="12"/>
      <c r="C33" s="12"/>
      <c r="D33" s="12"/>
      <c r="E33" s="16">
        <v>931.3</v>
      </c>
      <c r="F33" s="16">
        <v>1123.0999999999999</v>
      </c>
      <c r="G33" s="16">
        <v>1116.4000000000001</v>
      </c>
    </row>
    <row r="34" spans="1:7" ht="24" x14ac:dyDescent="0.25">
      <c r="A34" s="11" t="s">
        <v>100</v>
      </c>
      <c r="B34" s="12"/>
      <c r="C34" s="12"/>
      <c r="D34" s="12"/>
      <c r="E34" s="16"/>
      <c r="F34" s="16">
        <v>177.9</v>
      </c>
      <c r="G34" s="16">
        <v>177.9</v>
      </c>
    </row>
    <row r="35" spans="1:7" ht="48" x14ac:dyDescent="0.25">
      <c r="A35" s="11" t="s">
        <v>101</v>
      </c>
      <c r="B35" s="12"/>
      <c r="C35" s="12"/>
      <c r="D35" s="12"/>
      <c r="E35" s="16">
        <v>251.9</v>
      </c>
      <c r="F35" s="16">
        <v>263</v>
      </c>
      <c r="G35" s="16">
        <v>263</v>
      </c>
    </row>
    <row r="36" spans="1:7" x14ac:dyDescent="0.25">
      <c r="A36" s="11" t="s">
        <v>102</v>
      </c>
      <c r="B36" s="12"/>
      <c r="C36" s="12"/>
      <c r="D36" s="12"/>
      <c r="E36" s="12">
        <v>3.3</v>
      </c>
      <c r="F36" s="12">
        <v>3.3</v>
      </c>
      <c r="G36" s="15">
        <v>3.3</v>
      </c>
    </row>
    <row r="37" spans="1:7" ht="84.75" x14ac:dyDescent="0.25">
      <c r="A37" s="95" t="s">
        <v>105</v>
      </c>
      <c r="B37" s="12"/>
      <c r="C37" s="100"/>
      <c r="D37" s="100"/>
      <c r="E37" s="99">
        <f>E38</f>
        <v>309.7</v>
      </c>
      <c r="F37" s="99">
        <f t="shared" ref="F37:G37" si="10">F38</f>
        <v>290.2</v>
      </c>
      <c r="G37" s="99">
        <f t="shared" si="10"/>
        <v>290.2</v>
      </c>
    </row>
    <row r="38" spans="1:7" ht="48" x14ac:dyDescent="0.25">
      <c r="A38" s="13" t="s">
        <v>101</v>
      </c>
      <c r="B38" s="12"/>
      <c r="C38" s="17"/>
      <c r="D38" s="17"/>
      <c r="E38" s="16">
        <v>309.7</v>
      </c>
      <c r="F38" s="16">
        <v>290.2</v>
      </c>
      <c r="G38" s="16">
        <v>290.2</v>
      </c>
    </row>
    <row r="39" spans="1:7" x14ac:dyDescent="0.25">
      <c r="A39" s="18" t="s">
        <v>106</v>
      </c>
      <c r="B39" s="12"/>
      <c r="C39" s="101"/>
      <c r="D39" s="101"/>
      <c r="E39" s="98">
        <f>E41+E47+E55+E61+E67+E73+E79</f>
        <v>424724.29999999993</v>
      </c>
      <c r="F39" s="98">
        <f t="shared" ref="F39:G39" si="11">F41+F47+F55+F61+F67+F73+F79</f>
        <v>506403.6</v>
      </c>
      <c r="G39" s="98">
        <f t="shared" si="11"/>
        <v>504189.7</v>
      </c>
    </row>
    <row r="40" spans="1:7" x14ac:dyDescent="0.25">
      <c r="A40" s="11" t="s">
        <v>95</v>
      </c>
      <c r="B40" s="12" t="s">
        <v>96</v>
      </c>
      <c r="C40" s="32"/>
      <c r="D40" s="32"/>
      <c r="E40" s="16"/>
      <c r="F40" s="16"/>
      <c r="G40" s="16"/>
    </row>
    <row r="41" spans="1:7" ht="48.75" x14ac:dyDescent="0.25">
      <c r="A41" s="21" t="s">
        <v>103</v>
      </c>
      <c r="B41" s="12"/>
      <c r="C41" s="101">
        <v>24</v>
      </c>
      <c r="D41" s="101">
        <v>24</v>
      </c>
      <c r="E41" s="98">
        <f>E42</f>
        <v>820.30000000000007</v>
      </c>
      <c r="F41" s="98">
        <f t="shared" ref="F41:G41" si="12">F42</f>
        <v>982.7</v>
      </c>
      <c r="G41" s="98">
        <f t="shared" si="12"/>
        <v>978.19999999999993</v>
      </c>
    </row>
    <row r="42" spans="1:7" ht="36" x14ac:dyDescent="0.25">
      <c r="A42" s="13" t="s">
        <v>98</v>
      </c>
      <c r="B42" s="12"/>
      <c r="C42" s="32"/>
      <c r="D42" s="32"/>
      <c r="E42" s="16">
        <f>E43+E44+E45+E46</f>
        <v>820.30000000000007</v>
      </c>
      <c r="F42" s="16">
        <f t="shared" ref="F42:G42" si="13">F43+F44+F45+F46</f>
        <v>982.7</v>
      </c>
      <c r="G42" s="16">
        <f t="shared" si="13"/>
        <v>978.19999999999993</v>
      </c>
    </row>
    <row r="43" spans="1:7" ht="60" x14ac:dyDescent="0.25">
      <c r="A43" s="11" t="s">
        <v>99</v>
      </c>
      <c r="B43" s="12"/>
      <c r="C43" s="32"/>
      <c r="D43" s="32"/>
      <c r="E43" s="16">
        <v>770.6</v>
      </c>
      <c r="F43" s="16">
        <v>881.7</v>
      </c>
      <c r="G43" s="16">
        <v>877.3</v>
      </c>
    </row>
    <row r="44" spans="1:7" ht="24" x14ac:dyDescent="0.25">
      <c r="A44" s="11" t="s">
        <v>100</v>
      </c>
      <c r="B44" s="12"/>
      <c r="C44" s="32"/>
      <c r="D44" s="32"/>
      <c r="E44" s="16"/>
      <c r="F44" s="16">
        <v>52.4</v>
      </c>
      <c r="G44" s="16">
        <v>52.3</v>
      </c>
    </row>
    <row r="45" spans="1:7" ht="48" x14ac:dyDescent="0.25">
      <c r="A45" s="11" t="s">
        <v>101</v>
      </c>
      <c r="B45" s="12"/>
      <c r="C45" s="32"/>
      <c r="D45" s="32"/>
      <c r="E45" s="16">
        <v>48.7</v>
      </c>
      <c r="F45" s="16">
        <v>47.6</v>
      </c>
      <c r="G45" s="16">
        <v>47.6</v>
      </c>
    </row>
    <row r="46" spans="1:7" x14ac:dyDescent="0.25">
      <c r="A46" s="11" t="s">
        <v>102</v>
      </c>
      <c r="B46" s="12"/>
      <c r="C46" s="32"/>
      <c r="D46" s="32"/>
      <c r="E46" s="16">
        <v>1</v>
      </c>
      <c r="F46" s="16">
        <v>1</v>
      </c>
      <c r="G46" s="16">
        <v>1</v>
      </c>
    </row>
    <row r="47" spans="1:7" ht="36.75" x14ac:dyDescent="0.25">
      <c r="A47" s="21" t="s">
        <v>104</v>
      </c>
      <c r="B47" s="12"/>
      <c r="C47" s="98">
        <v>24</v>
      </c>
      <c r="D47" s="98">
        <v>24</v>
      </c>
      <c r="E47" s="98">
        <f>E48+E53</f>
        <v>493.1</v>
      </c>
      <c r="F47" s="98">
        <f t="shared" ref="F47:G47" si="14">F48+F53</f>
        <v>588</v>
      </c>
      <c r="G47" s="98">
        <f t="shared" si="14"/>
        <v>586.20000000000005</v>
      </c>
    </row>
    <row r="48" spans="1:7" ht="48.75" x14ac:dyDescent="0.25">
      <c r="A48" s="96" t="s">
        <v>107</v>
      </c>
      <c r="B48" s="12"/>
      <c r="C48" s="32"/>
      <c r="D48" s="32"/>
      <c r="E48" s="99">
        <f>E49+E50+E51+E52</f>
        <v>352</v>
      </c>
      <c r="F48" s="99">
        <f t="shared" ref="F48:G48" si="15">F49+F50+F51+F52</f>
        <v>446.9</v>
      </c>
      <c r="G48" s="99">
        <f t="shared" si="15"/>
        <v>445.1</v>
      </c>
    </row>
    <row r="49" spans="1:7" ht="96" x14ac:dyDescent="0.25">
      <c r="A49" s="22" t="s">
        <v>108</v>
      </c>
      <c r="B49" s="12"/>
      <c r="C49" s="32"/>
      <c r="D49" s="32"/>
      <c r="E49" s="16">
        <v>302.3</v>
      </c>
      <c r="F49" s="16">
        <v>345.9</v>
      </c>
      <c r="G49" s="16">
        <v>344.2</v>
      </c>
    </row>
    <row r="50" spans="1:7" ht="24" x14ac:dyDescent="0.25">
      <c r="A50" s="11" t="s">
        <v>100</v>
      </c>
      <c r="B50" s="12"/>
      <c r="C50" s="32"/>
      <c r="D50" s="32"/>
      <c r="E50" s="16"/>
      <c r="F50" s="16">
        <v>52.4</v>
      </c>
      <c r="G50" s="16">
        <v>52.3</v>
      </c>
    </row>
    <row r="51" spans="1:7" ht="48" x14ac:dyDescent="0.25">
      <c r="A51" s="11" t="s">
        <v>101</v>
      </c>
      <c r="B51" s="12"/>
      <c r="C51" s="101"/>
      <c r="D51" s="101"/>
      <c r="E51" s="16">
        <v>48.7</v>
      </c>
      <c r="F51" s="16">
        <v>47.6</v>
      </c>
      <c r="G51" s="16">
        <v>47.6</v>
      </c>
    </row>
    <row r="52" spans="1:7" x14ac:dyDescent="0.25">
      <c r="A52" s="11" t="s">
        <v>102</v>
      </c>
      <c r="B52" s="12"/>
      <c r="C52" s="101"/>
      <c r="D52" s="101"/>
      <c r="E52" s="16">
        <v>1</v>
      </c>
      <c r="F52" s="16">
        <v>1</v>
      </c>
      <c r="G52" s="16">
        <v>1</v>
      </c>
    </row>
    <row r="53" spans="1:7" ht="24" x14ac:dyDescent="0.25">
      <c r="A53" s="23" t="s">
        <v>109</v>
      </c>
      <c r="B53" s="12"/>
      <c r="C53" s="32"/>
      <c r="D53" s="32"/>
      <c r="E53" s="99">
        <f>E54</f>
        <v>141.1</v>
      </c>
      <c r="F53" s="99">
        <f>F54</f>
        <v>141.1</v>
      </c>
      <c r="G53" s="99">
        <f>G54</f>
        <v>141.1</v>
      </c>
    </row>
    <row r="54" spans="1:7" ht="72" x14ac:dyDescent="0.25">
      <c r="A54" s="22" t="s">
        <v>110</v>
      </c>
      <c r="B54" s="12"/>
      <c r="C54" s="32"/>
      <c r="D54" s="32"/>
      <c r="E54" s="16">
        <v>141.1</v>
      </c>
      <c r="F54" s="16">
        <v>141.1</v>
      </c>
      <c r="G54" s="16">
        <v>141.1</v>
      </c>
    </row>
    <row r="55" spans="1:7" ht="36.75" x14ac:dyDescent="0.25">
      <c r="A55" s="21" t="s">
        <v>111</v>
      </c>
      <c r="B55" s="12"/>
      <c r="C55" s="98">
        <v>4933</v>
      </c>
      <c r="D55" s="98">
        <v>4950.25</v>
      </c>
      <c r="E55" s="98">
        <f>E56</f>
        <v>171111.69999999998</v>
      </c>
      <c r="F55" s="98">
        <f t="shared" ref="F55:G55" si="16">F56</f>
        <v>203531.4</v>
      </c>
      <c r="G55" s="98">
        <f t="shared" si="16"/>
        <v>202641.3</v>
      </c>
    </row>
    <row r="56" spans="1:7" ht="48.75" x14ac:dyDescent="0.25">
      <c r="A56" s="96" t="s">
        <v>107</v>
      </c>
      <c r="B56" s="12"/>
      <c r="C56" s="32"/>
      <c r="D56" s="32"/>
      <c r="E56" s="99">
        <f>E57+E58+E59+E60</f>
        <v>171111.69999999998</v>
      </c>
      <c r="F56" s="99">
        <f t="shared" ref="F56:G56" si="17">F57+F58+F59+F60</f>
        <v>203531.4</v>
      </c>
      <c r="G56" s="99">
        <f t="shared" si="17"/>
        <v>202641.3</v>
      </c>
    </row>
    <row r="57" spans="1:7" ht="96" x14ac:dyDescent="0.25">
      <c r="A57" s="22" t="s">
        <v>108</v>
      </c>
      <c r="B57" s="12"/>
      <c r="C57" s="32"/>
      <c r="D57" s="32"/>
      <c r="E57" s="16">
        <v>152900.9</v>
      </c>
      <c r="F57" s="16">
        <v>174954.9</v>
      </c>
      <c r="G57" s="16">
        <v>174070.3</v>
      </c>
    </row>
    <row r="58" spans="1:7" ht="24" x14ac:dyDescent="0.25">
      <c r="A58" s="11" t="s">
        <v>100</v>
      </c>
      <c r="B58" s="12"/>
      <c r="C58" s="32"/>
      <c r="D58" s="32"/>
      <c r="E58" s="16"/>
      <c r="F58" s="16">
        <v>10774</v>
      </c>
      <c r="G58" s="16">
        <v>10774</v>
      </c>
    </row>
    <row r="59" spans="1:7" ht="48" x14ac:dyDescent="0.25">
      <c r="A59" s="11" t="s">
        <v>101</v>
      </c>
      <c r="B59" s="12"/>
      <c r="C59" s="101"/>
      <c r="D59" s="101"/>
      <c r="E59" s="16">
        <v>17944.3</v>
      </c>
      <c r="F59" s="16">
        <v>17529.3</v>
      </c>
      <c r="G59" s="16">
        <v>17523.8</v>
      </c>
    </row>
    <row r="60" spans="1:7" x14ac:dyDescent="0.25">
      <c r="A60" s="11" t="s">
        <v>102</v>
      </c>
      <c r="B60" s="12"/>
      <c r="C60" s="101"/>
      <c r="D60" s="101"/>
      <c r="E60" s="16">
        <v>266.5</v>
      </c>
      <c r="F60" s="16">
        <v>273.2</v>
      </c>
      <c r="G60" s="16">
        <v>273.2</v>
      </c>
    </row>
    <row r="61" spans="1:7" ht="36.75" x14ac:dyDescent="0.25">
      <c r="A61" s="21" t="s">
        <v>112</v>
      </c>
      <c r="B61" s="19"/>
      <c r="C61" s="101">
        <v>5219</v>
      </c>
      <c r="D61" s="101">
        <v>5272</v>
      </c>
      <c r="E61" s="101">
        <f>E62</f>
        <v>185774.4</v>
      </c>
      <c r="F61" s="102">
        <f t="shared" ref="F61:G61" si="18">F62</f>
        <v>220656</v>
      </c>
      <c r="G61" s="101">
        <f t="shared" si="18"/>
        <v>219690.3</v>
      </c>
    </row>
    <row r="62" spans="1:7" ht="48.75" x14ac:dyDescent="0.25">
      <c r="A62" s="96" t="s">
        <v>107</v>
      </c>
      <c r="B62" s="19"/>
      <c r="C62" s="32"/>
      <c r="D62" s="32"/>
      <c r="E62" s="103">
        <f>E63+E64+E65+E66</f>
        <v>185774.4</v>
      </c>
      <c r="F62" s="104">
        <f t="shared" ref="F62:G62" si="19">F63+F64+F65+F66</f>
        <v>220656</v>
      </c>
      <c r="G62" s="103">
        <f t="shared" si="19"/>
        <v>219690.3</v>
      </c>
    </row>
    <row r="63" spans="1:7" ht="96" x14ac:dyDescent="0.25">
      <c r="A63" s="22" t="s">
        <v>108</v>
      </c>
      <c r="B63" s="19"/>
      <c r="C63" s="32"/>
      <c r="D63" s="32"/>
      <c r="E63" s="32">
        <v>165901.4</v>
      </c>
      <c r="F63" s="32">
        <v>189830.5</v>
      </c>
      <c r="G63" s="32">
        <v>188870.8</v>
      </c>
    </row>
    <row r="64" spans="1:7" ht="24" x14ac:dyDescent="0.25">
      <c r="A64" s="11" t="s">
        <v>100</v>
      </c>
      <c r="B64" s="19"/>
      <c r="C64" s="32"/>
      <c r="D64" s="32"/>
      <c r="E64" s="32"/>
      <c r="F64" s="32">
        <v>11398.6</v>
      </c>
      <c r="G64" s="32">
        <v>11398.5</v>
      </c>
    </row>
    <row r="65" spans="1:7" ht="48" x14ac:dyDescent="0.25">
      <c r="A65" s="11" t="s">
        <v>101</v>
      </c>
      <c r="B65" s="19"/>
      <c r="C65" s="32"/>
      <c r="D65" s="32"/>
      <c r="E65" s="32">
        <v>19591</v>
      </c>
      <c r="F65" s="32">
        <v>19137.900000000001</v>
      </c>
      <c r="G65" s="32">
        <v>19132</v>
      </c>
    </row>
    <row r="66" spans="1:7" x14ac:dyDescent="0.25">
      <c r="A66" s="11" t="s">
        <v>102</v>
      </c>
      <c r="B66" s="19"/>
      <c r="C66" s="32"/>
      <c r="D66" s="32"/>
      <c r="E66" s="32">
        <v>282</v>
      </c>
      <c r="F66" s="32">
        <v>289</v>
      </c>
      <c r="G66" s="32">
        <v>289</v>
      </c>
    </row>
    <row r="67" spans="1:7" ht="36.75" x14ac:dyDescent="0.25">
      <c r="A67" s="21" t="s">
        <v>113</v>
      </c>
      <c r="B67" s="19"/>
      <c r="C67" s="101">
        <v>879</v>
      </c>
      <c r="D67" s="101">
        <v>867.25</v>
      </c>
      <c r="E67" s="101">
        <f>E68</f>
        <v>32070.600000000002</v>
      </c>
      <c r="F67" s="101">
        <f t="shared" ref="F67:G67" si="20">F68</f>
        <v>38037.700000000004</v>
      </c>
      <c r="G67" s="101">
        <f t="shared" si="20"/>
        <v>37871.200000000004</v>
      </c>
    </row>
    <row r="68" spans="1:7" ht="48.75" x14ac:dyDescent="0.25">
      <c r="A68" s="96" t="s">
        <v>107</v>
      </c>
      <c r="B68" s="19"/>
      <c r="C68" s="32"/>
      <c r="D68" s="32"/>
      <c r="E68" s="103">
        <f>E69+E70+E71+E72</f>
        <v>32070.600000000002</v>
      </c>
      <c r="F68" s="103">
        <f t="shared" ref="F68:G68" si="21">F69+F70+F71+F72</f>
        <v>38037.700000000004</v>
      </c>
      <c r="G68" s="103">
        <f t="shared" si="21"/>
        <v>37871.200000000004</v>
      </c>
    </row>
    <row r="69" spans="1:7" ht="96" x14ac:dyDescent="0.25">
      <c r="A69" s="22" t="s">
        <v>108</v>
      </c>
      <c r="B69" s="19"/>
      <c r="C69" s="32"/>
      <c r="D69" s="32"/>
      <c r="E69" s="32">
        <v>28602</v>
      </c>
      <c r="F69" s="32">
        <v>32727.5</v>
      </c>
      <c r="G69" s="32">
        <v>32562</v>
      </c>
    </row>
    <row r="70" spans="1:7" ht="24" x14ac:dyDescent="0.25">
      <c r="A70" s="11" t="s">
        <v>100</v>
      </c>
      <c r="B70" s="19"/>
      <c r="C70" s="32"/>
      <c r="D70" s="32"/>
      <c r="E70" s="32"/>
      <c r="F70" s="32">
        <v>1919.8</v>
      </c>
      <c r="G70" s="32">
        <v>1919.8</v>
      </c>
    </row>
    <row r="71" spans="1:7" ht="48" x14ac:dyDescent="0.25">
      <c r="A71" s="11" t="s">
        <v>101</v>
      </c>
      <c r="B71" s="19"/>
      <c r="C71" s="32"/>
      <c r="D71" s="32"/>
      <c r="E71" s="32">
        <v>3424.7</v>
      </c>
      <c r="F71" s="32">
        <v>3345.5</v>
      </c>
      <c r="G71" s="32">
        <v>3344.5</v>
      </c>
    </row>
    <row r="72" spans="1:7" x14ac:dyDescent="0.25">
      <c r="A72" s="11" t="s">
        <v>102</v>
      </c>
      <c r="B72" s="19"/>
      <c r="C72" s="32"/>
      <c r="D72" s="32"/>
      <c r="E72" s="32">
        <v>43.9</v>
      </c>
      <c r="F72" s="32">
        <v>44.9</v>
      </c>
      <c r="G72" s="32">
        <v>44.9</v>
      </c>
    </row>
    <row r="73" spans="1:7" ht="84.75" x14ac:dyDescent="0.25">
      <c r="A73" s="21" t="s">
        <v>114</v>
      </c>
      <c r="B73" s="19"/>
      <c r="C73" s="101">
        <v>14</v>
      </c>
      <c r="D73" s="101">
        <v>7.8</v>
      </c>
      <c r="E73" s="101">
        <f>E74</f>
        <v>376.1</v>
      </c>
      <c r="F73" s="101">
        <f t="shared" ref="F73:G73" si="22">F74</f>
        <v>458.2</v>
      </c>
      <c r="G73" s="101">
        <f t="shared" si="22"/>
        <v>456.1</v>
      </c>
    </row>
    <row r="74" spans="1:7" ht="48.75" x14ac:dyDescent="0.25">
      <c r="A74" s="96" t="s">
        <v>107</v>
      </c>
      <c r="B74" s="19"/>
      <c r="C74" s="32"/>
      <c r="D74" s="32"/>
      <c r="E74" s="103">
        <f>E75+E76+E77</f>
        <v>376.1</v>
      </c>
      <c r="F74" s="103">
        <f t="shared" ref="F74:G74" si="23">F75+F76+F77</f>
        <v>458.2</v>
      </c>
      <c r="G74" s="103">
        <f t="shared" si="23"/>
        <v>456.1</v>
      </c>
    </row>
    <row r="75" spans="1:7" ht="96" x14ac:dyDescent="0.25">
      <c r="A75" s="22" t="s">
        <v>108</v>
      </c>
      <c r="B75" s="19"/>
      <c r="C75" s="32"/>
      <c r="D75" s="32"/>
      <c r="E75" s="32">
        <v>359.8</v>
      </c>
      <c r="F75" s="32">
        <v>411.7</v>
      </c>
      <c r="G75" s="32">
        <v>409.6</v>
      </c>
    </row>
    <row r="76" spans="1:7" ht="24" x14ac:dyDescent="0.25">
      <c r="A76" s="11" t="s">
        <v>100</v>
      </c>
      <c r="B76" s="19"/>
      <c r="C76" s="32"/>
      <c r="D76" s="32"/>
      <c r="E76" s="32"/>
      <c r="F76" s="32">
        <v>30.6</v>
      </c>
      <c r="G76" s="32">
        <v>30.6</v>
      </c>
    </row>
    <row r="77" spans="1:7" ht="48" x14ac:dyDescent="0.25">
      <c r="A77" s="11" t="s">
        <v>101</v>
      </c>
      <c r="B77" s="19"/>
      <c r="C77" s="32"/>
      <c r="D77" s="32"/>
      <c r="E77" s="32">
        <v>16.3</v>
      </c>
      <c r="F77" s="32">
        <v>15.9</v>
      </c>
      <c r="G77" s="32">
        <v>15.9</v>
      </c>
    </row>
    <row r="78" spans="1:7" x14ac:dyDescent="0.25">
      <c r="A78" s="11" t="s">
        <v>102</v>
      </c>
      <c r="B78" s="19"/>
      <c r="C78" s="32"/>
      <c r="D78" s="32"/>
      <c r="E78" s="32"/>
      <c r="F78" s="32"/>
      <c r="G78" s="32"/>
    </row>
    <row r="79" spans="1:7" ht="48.75" x14ac:dyDescent="0.25">
      <c r="A79" s="21" t="s">
        <v>195</v>
      </c>
      <c r="B79" s="12"/>
      <c r="C79" s="98"/>
      <c r="D79" s="98"/>
      <c r="E79" s="98">
        <f>E81</f>
        <v>34078.1</v>
      </c>
      <c r="F79" s="98">
        <f t="shared" ref="F79:G79" si="24">F81</f>
        <v>42149.600000000006</v>
      </c>
      <c r="G79" s="98">
        <f t="shared" si="24"/>
        <v>41966.400000000001</v>
      </c>
    </row>
    <row r="80" spans="1:7" x14ac:dyDescent="0.25">
      <c r="A80" s="11" t="s">
        <v>95</v>
      </c>
      <c r="B80" s="12" t="s">
        <v>116</v>
      </c>
      <c r="C80" s="98">
        <v>1640</v>
      </c>
      <c r="D80" s="98">
        <v>1944.5</v>
      </c>
      <c r="E80" s="32"/>
      <c r="F80" s="32"/>
      <c r="G80" s="32"/>
    </row>
    <row r="81" spans="1:7" ht="48.75" x14ac:dyDescent="0.25">
      <c r="A81" s="96" t="s">
        <v>107</v>
      </c>
      <c r="B81" s="12"/>
      <c r="C81" s="32"/>
      <c r="D81" s="32"/>
      <c r="E81" s="99">
        <f>E82+E83+E84+E85</f>
        <v>34078.1</v>
      </c>
      <c r="F81" s="99">
        <f t="shared" ref="F81:G81" si="25">F82+F83+F84+F85</f>
        <v>42149.600000000006</v>
      </c>
      <c r="G81" s="99">
        <f t="shared" si="25"/>
        <v>41966.400000000001</v>
      </c>
    </row>
    <row r="82" spans="1:7" ht="96" x14ac:dyDescent="0.25">
      <c r="A82" s="22" t="s">
        <v>108</v>
      </c>
      <c r="B82" s="12"/>
      <c r="C82" s="32"/>
      <c r="D82" s="32"/>
      <c r="E82" s="16">
        <v>31527.8</v>
      </c>
      <c r="F82" s="16">
        <v>36075.300000000003</v>
      </c>
      <c r="G82" s="16">
        <v>35892.9</v>
      </c>
    </row>
    <row r="83" spans="1:7" ht="24" x14ac:dyDescent="0.25">
      <c r="A83" s="11" t="s">
        <v>100</v>
      </c>
      <c r="B83" s="12"/>
      <c r="C83" s="32"/>
      <c r="D83" s="32"/>
      <c r="E83" s="16"/>
      <c r="F83" s="16">
        <v>3581.9</v>
      </c>
      <c r="G83" s="16">
        <v>3581.9</v>
      </c>
    </row>
    <row r="84" spans="1:7" ht="48" x14ac:dyDescent="0.25">
      <c r="A84" s="11" t="s">
        <v>101</v>
      </c>
      <c r="B84" s="12"/>
      <c r="C84" s="101"/>
      <c r="D84" s="101"/>
      <c r="E84" s="16">
        <v>2508.4</v>
      </c>
      <c r="F84" s="16">
        <v>2450.4</v>
      </c>
      <c r="G84" s="16">
        <v>2449.6</v>
      </c>
    </row>
    <row r="85" spans="1:7" x14ac:dyDescent="0.25">
      <c r="A85" s="11" t="s">
        <v>102</v>
      </c>
      <c r="B85" s="12"/>
      <c r="C85" s="101"/>
      <c r="D85" s="101"/>
      <c r="E85" s="16">
        <v>41.9</v>
      </c>
      <c r="F85" s="16">
        <v>42</v>
      </c>
      <c r="G85" s="16">
        <v>42</v>
      </c>
    </row>
    <row r="86" spans="1:7" ht="24.75" x14ac:dyDescent="0.25">
      <c r="A86" s="18" t="s">
        <v>115</v>
      </c>
      <c r="B86" s="19"/>
      <c r="C86" s="32"/>
      <c r="D86" s="32"/>
      <c r="E86" s="101">
        <f>E88+E94</f>
        <v>89009.9</v>
      </c>
      <c r="F86" s="101">
        <f t="shared" ref="F86:G86" si="26">F88+F94</f>
        <v>91550.399999999994</v>
      </c>
      <c r="G86" s="101">
        <f t="shared" si="26"/>
        <v>91550.399999999994</v>
      </c>
    </row>
    <row r="87" spans="1:7" x14ac:dyDescent="0.25">
      <c r="A87" s="11" t="s">
        <v>95</v>
      </c>
      <c r="B87" s="12" t="s">
        <v>116</v>
      </c>
      <c r="C87" s="32"/>
      <c r="D87" s="32"/>
      <c r="E87" s="32"/>
      <c r="F87" s="32"/>
      <c r="G87" s="32"/>
    </row>
    <row r="88" spans="1:7" x14ac:dyDescent="0.25">
      <c r="A88" s="10" t="s">
        <v>117</v>
      </c>
      <c r="B88" s="12"/>
      <c r="C88" s="32"/>
      <c r="D88" s="32"/>
      <c r="E88" s="105">
        <f>E89</f>
        <v>48945.2</v>
      </c>
      <c r="F88" s="105">
        <f t="shared" ref="F88:G89" si="27">F89</f>
        <v>48742</v>
      </c>
      <c r="G88" s="105">
        <f t="shared" si="27"/>
        <v>48742</v>
      </c>
    </row>
    <row r="89" spans="1:7" ht="36.75" x14ac:dyDescent="0.25">
      <c r="A89" s="21" t="s">
        <v>118</v>
      </c>
      <c r="B89" s="12"/>
      <c r="C89" s="101">
        <v>745454</v>
      </c>
      <c r="D89" s="101">
        <v>760388</v>
      </c>
      <c r="E89" s="101">
        <f>E90</f>
        <v>48945.2</v>
      </c>
      <c r="F89" s="101">
        <f t="shared" si="27"/>
        <v>48742</v>
      </c>
      <c r="G89" s="101">
        <f t="shared" si="27"/>
        <v>48742</v>
      </c>
    </row>
    <row r="90" spans="1:7" ht="24.75" x14ac:dyDescent="0.25">
      <c r="A90" s="96" t="s">
        <v>119</v>
      </c>
      <c r="B90" s="19"/>
      <c r="C90" s="32"/>
      <c r="D90" s="32"/>
      <c r="E90" s="103">
        <f>E91+E92+E93</f>
        <v>48945.2</v>
      </c>
      <c r="F90" s="103">
        <f t="shared" ref="F90:G90" si="28">F91+F92+F93</f>
        <v>48742</v>
      </c>
      <c r="G90" s="103">
        <f t="shared" si="28"/>
        <v>48742</v>
      </c>
    </row>
    <row r="91" spans="1:7" ht="48" x14ac:dyDescent="0.25">
      <c r="A91" s="11" t="s">
        <v>101</v>
      </c>
      <c r="B91" s="19"/>
      <c r="C91" s="32"/>
      <c r="D91" s="32"/>
      <c r="E91" s="32">
        <v>48779.1</v>
      </c>
      <c r="F91" s="32">
        <v>48246</v>
      </c>
      <c r="G91" s="32">
        <v>48246</v>
      </c>
    </row>
    <row r="92" spans="1:7" ht="24" x14ac:dyDescent="0.25">
      <c r="A92" s="11" t="s">
        <v>100</v>
      </c>
      <c r="B92" s="19"/>
      <c r="C92" s="32"/>
      <c r="D92" s="32"/>
      <c r="E92" s="32"/>
      <c r="F92" s="32">
        <v>329.8</v>
      </c>
      <c r="G92" s="32">
        <v>329.8</v>
      </c>
    </row>
    <row r="93" spans="1:7" x14ac:dyDescent="0.25">
      <c r="A93" s="11" t="s">
        <v>102</v>
      </c>
      <c r="B93" s="19"/>
      <c r="C93" s="32"/>
      <c r="D93" s="32"/>
      <c r="E93" s="32">
        <v>166.1</v>
      </c>
      <c r="F93" s="32">
        <v>166.2</v>
      </c>
      <c r="G93" s="32">
        <v>166.2</v>
      </c>
    </row>
    <row r="94" spans="1:7" ht="24" x14ac:dyDescent="0.25">
      <c r="A94" s="10" t="s">
        <v>120</v>
      </c>
      <c r="B94" s="19"/>
      <c r="C94" s="32"/>
      <c r="D94" s="32"/>
      <c r="E94" s="105">
        <f>E96+E101</f>
        <v>40064.699999999997</v>
      </c>
      <c r="F94" s="105">
        <f t="shared" ref="F94:G94" si="29">F96+F101</f>
        <v>42808.4</v>
      </c>
      <c r="G94" s="105">
        <f t="shared" si="29"/>
        <v>42808.4</v>
      </c>
    </row>
    <row r="95" spans="1:7" x14ac:dyDescent="0.25">
      <c r="A95" s="11" t="s">
        <v>95</v>
      </c>
      <c r="B95" s="12" t="s">
        <v>96</v>
      </c>
      <c r="C95" s="32"/>
      <c r="D95" s="32"/>
      <c r="E95" s="32"/>
      <c r="F95" s="32"/>
      <c r="G95" s="32"/>
    </row>
    <row r="96" spans="1:7" ht="36.75" x14ac:dyDescent="0.25">
      <c r="A96" s="21" t="s">
        <v>118</v>
      </c>
      <c r="B96" s="19"/>
      <c r="C96" s="101">
        <v>354</v>
      </c>
      <c r="D96" s="101">
        <v>370</v>
      </c>
      <c r="E96" s="101">
        <f>E97</f>
        <v>16426.099999999999</v>
      </c>
      <c r="F96" s="101">
        <f t="shared" ref="F96:G96" si="30">F97</f>
        <v>17551.399999999998</v>
      </c>
      <c r="G96" s="101">
        <f t="shared" si="30"/>
        <v>17551.399999999998</v>
      </c>
    </row>
    <row r="97" spans="1:7" ht="24.75" x14ac:dyDescent="0.25">
      <c r="A97" s="96" t="s">
        <v>119</v>
      </c>
      <c r="B97" s="19"/>
      <c r="C97" s="32"/>
      <c r="D97" s="32"/>
      <c r="E97" s="103">
        <f>E98+E99+E100</f>
        <v>16426.099999999999</v>
      </c>
      <c r="F97" s="103">
        <f>F98+F99+F100</f>
        <v>17551.399999999998</v>
      </c>
      <c r="G97" s="103">
        <f>G98+G99+G100</f>
        <v>17551.399999999998</v>
      </c>
    </row>
    <row r="98" spans="1:7" ht="48" x14ac:dyDescent="0.25">
      <c r="A98" s="11" t="s">
        <v>101</v>
      </c>
      <c r="B98" s="19"/>
      <c r="C98" s="32"/>
      <c r="D98" s="32"/>
      <c r="E98" s="32">
        <v>16412.3</v>
      </c>
      <c r="F98" s="32">
        <v>17537.3</v>
      </c>
      <c r="G98" s="32">
        <v>17537.3</v>
      </c>
    </row>
    <row r="99" spans="1:7" ht="24" x14ac:dyDescent="0.25">
      <c r="A99" s="11" t="s">
        <v>100</v>
      </c>
      <c r="B99" s="19"/>
      <c r="C99" s="32"/>
      <c r="D99" s="32"/>
      <c r="E99" s="32"/>
      <c r="F99" s="32">
        <v>0.3</v>
      </c>
      <c r="G99" s="32">
        <v>0.3</v>
      </c>
    </row>
    <row r="100" spans="1:7" x14ac:dyDescent="0.25">
      <c r="A100" s="11" t="s">
        <v>121</v>
      </c>
      <c r="B100" s="19"/>
      <c r="C100" s="32"/>
      <c r="D100" s="32"/>
      <c r="E100" s="32">
        <v>13.8</v>
      </c>
      <c r="F100" s="32">
        <v>13.8</v>
      </c>
      <c r="G100" s="32">
        <v>13.8</v>
      </c>
    </row>
    <row r="101" spans="1:7" ht="48.75" x14ac:dyDescent="0.25">
      <c r="A101" s="21" t="s">
        <v>122</v>
      </c>
      <c r="B101" s="19"/>
      <c r="C101" s="101">
        <v>514</v>
      </c>
      <c r="D101" s="101">
        <v>480</v>
      </c>
      <c r="E101" s="101">
        <f>E102</f>
        <v>23638.600000000002</v>
      </c>
      <c r="F101" s="101">
        <f t="shared" ref="F101:G101" si="31">F102</f>
        <v>25257.000000000004</v>
      </c>
      <c r="G101" s="101">
        <f t="shared" si="31"/>
        <v>25257.000000000004</v>
      </c>
    </row>
    <row r="102" spans="1:7" ht="24.75" x14ac:dyDescent="0.25">
      <c r="A102" s="96" t="s">
        <v>119</v>
      </c>
      <c r="B102" s="19"/>
      <c r="C102" s="32"/>
      <c r="D102" s="32"/>
      <c r="E102" s="103">
        <f>E103+E104+E105</f>
        <v>23638.600000000002</v>
      </c>
      <c r="F102" s="103">
        <f t="shared" ref="F102:G102" si="32">F103+F104+F105</f>
        <v>25257.000000000004</v>
      </c>
      <c r="G102" s="103">
        <f t="shared" si="32"/>
        <v>25257.000000000004</v>
      </c>
    </row>
    <row r="103" spans="1:7" ht="48" x14ac:dyDescent="0.25">
      <c r="A103" s="11" t="s">
        <v>101</v>
      </c>
      <c r="B103" s="19"/>
      <c r="C103" s="32"/>
      <c r="D103" s="32"/>
      <c r="E103" s="32">
        <v>23618.7</v>
      </c>
      <c r="F103" s="32">
        <v>25236.7</v>
      </c>
      <c r="G103" s="32">
        <v>25236.7</v>
      </c>
    </row>
    <row r="104" spans="1:7" ht="24" x14ac:dyDescent="0.25">
      <c r="A104" s="11" t="s">
        <v>100</v>
      </c>
      <c r="B104" s="19"/>
      <c r="C104" s="32"/>
      <c r="D104" s="32"/>
      <c r="E104" s="32"/>
      <c r="F104" s="32">
        <v>0.4</v>
      </c>
      <c r="G104" s="32">
        <v>0.4</v>
      </c>
    </row>
    <row r="105" spans="1:7" x14ac:dyDescent="0.25">
      <c r="A105" s="11" t="s">
        <v>121</v>
      </c>
      <c r="B105" s="19"/>
      <c r="C105" s="32"/>
      <c r="D105" s="32"/>
      <c r="E105" s="32">
        <v>19.899999999999999</v>
      </c>
      <c r="F105" s="32">
        <v>19.899999999999999</v>
      </c>
      <c r="G105" s="32">
        <v>19.899999999999999</v>
      </c>
    </row>
    <row r="106" spans="1:7" x14ac:dyDescent="0.25">
      <c r="A106" s="18" t="s">
        <v>123</v>
      </c>
      <c r="B106" s="19"/>
      <c r="C106" s="32"/>
      <c r="D106" s="32"/>
      <c r="E106" s="101">
        <f>E108+E113</f>
        <v>9641.5</v>
      </c>
      <c r="F106" s="101">
        <f t="shared" ref="F106:G106" si="33">F108+F113</f>
        <v>10507</v>
      </c>
      <c r="G106" s="101">
        <f t="shared" si="33"/>
        <v>10507</v>
      </c>
    </row>
    <row r="107" spans="1:7" x14ac:dyDescent="0.25">
      <c r="A107" s="11" t="s">
        <v>95</v>
      </c>
      <c r="B107" s="19" t="s">
        <v>124</v>
      </c>
      <c r="C107" s="32"/>
      <c r="D107" s="32"/>
      <c r="E107" s="32"/>
      <c r="F107" s="32"/>
      <c r="G107" s="32"/>
    </row>
    <row r="108" spans="1:7" ht="60" x14ac:dyDescent="0.25">
      <c r="A108" s="10" t="s">
        <v>125</v>
      </c>
      <c r="B108" s="19"/>
      <c r="C108" s="101">
        <v>200</v>
      </c>
      <c r="D108" s="101">
        <v>210</v>
      </c>
      <c r="E108" s="101">
        <f>E109</f>
        <v>3181.7</v>
      </c>
      <c r="F108" s="101">
        <f t="shared" ref="F108:G108" si="34">F109</f>
        <v>3467.2999999999997</v>
      </c>
      <c r="G108" s="101">
        <f t="shared" si="34"/>
        <v>3467.2999999999997</v>
      </c>
    </row>
    <row r="109" spans="1:7" ht="36.75" x14ac:dyDescent="0.25">
      <c r="A109" s="96" t="s">
        <v>126</v>
      </c>
      <c r="B109" s="19"/>
      <c r="C109" s="32"/>
      <c r="D109" s="32"/>
      <c r="E109" s="103">
        <f>E110+E111+E112</f>
        <v>3181.7</v>
      </c>
      <c r="F109" s="103">
        <f t="shared" ref="F109:G109" si="35">F110+F111+F112</f>
        <v>3467.2999999999997</v>
      </c>
      <c r="G109" s="103">
        <f t="shared" si="35"/>
        <v>3467.2999999999997</v>
      </c>
    </row>
    <row r="110" spans="1:7" ht="48" x14ac:dyDescent="0.25">
      <c r="A110" s="11" t="s">
        <v>101</v>
      </c>
      <c r="B110" s="19"/>
      <c r="C110" s="32"/>
      <c r="D110" s="32"/>
      <c r="E110" s="32">
        <v>3178.6</v>
      </c>
      <c r="F110" s="32">
        <v>3464.2</v>
      </c>
      <c r="G110" s="32">
        <v>3464.2</v>
      </c>
    </row>
    <row r="111" spans="1:7" ht="24" x14ac:dyDescent="0.25">
      <c r="A111" s="11" t="s">
        <v>100</v>
      </c>
      <c r="B111" s="19"/>
      <c r="C111" s="32"/>
      <c r="D111" s="32"/>
      <c r="E111" s="32"/>
      <c r="F111" s="32">
        <v>0</v>
      </c>
      <c r="G111" s="32">
        <v>0</v>
      </c>
    </row>
    <row r="112" spans="1:7" x14ac:dyDescent="0.25">
      <c r="A112" s="11" t="s">
        <v>121</v>
      </c>
      <c r="B112" s="19"/>
      <c r="C112" s="32"/>
      <c r="D112" s="32"/>
      <c r="E112" s="32">
        <v>3.1</v>
      </c>
      <c r="F112" s="32">
        <v>3.1</v>
      </c>
      <c r="G112" s="32">
        <v>3.1</v>
      </c>
    </row>
    <row r="113" spans="1:7" ht="36" x14ac:dyDescent="0.25">
      <c r="A113" s="10" t="s">
        <v>127</v>
      </c>
      <c r="B113" s="19"/>
      <c r="C113" s="101">
        <v>406</v>
      </c>
      <c r="D113" s="101">
        <v>410</v>
      </c>
      <c r="E113" s="101">
        <f>E114</f>
        <v>6459.8</v>
      </c>
      <c r="F113" s="101">
        <f t="shared" ref="F113:G113" si="36">F114</f>
        <v>7039.7</v>
      </c>
      <c r="G113" s="101">
        <f t="shared" si="36"/>
        <v>7039.7</v>
      </c>
    </row>
    <row r="114" spans="1:7" ht="36.75" x14ac:dyDescent="0.25">
      <c r="A114" s="96" t="s">
        <v>126</v>
      </c>
      <c r="B114" s="19"/>
      <c r="C114" s="32"/>
      <c r="D114" s="32"/>
      <c r="E114" s="103">
        <f>E115+E116+E117</f>
        <v>6459.8</v>
      </c>
      <c r="F114" s="103">
        <f t="shared" ref="F114:G114" si="37">F115+F116+F117</f>
        <v>7039.7</v>
      </c>
      <c r="G114" s="103">
        <f t="shared" si="37"/>
        <v>7039.7</v>
      </c>
    </row>
    <row r="115" spans="1:7" ht="48" x14ac:dyDescent="0.25">
      <c r="A115" s="11" t="s">
        <v>101</v>
      </c>
      <c r="B115" s="19"/>
      <c r="C115" s="32"/>
      <c r="D115" s="32"/>
      <c r="E115" s="32">
        <v>6453.6</v>
      </c>
      <c r="F115" s="32">
        <v>7033.5</v>
      </c>
      <c r="G115" s="32">
        <v>7033.5</v>
      </c>
    </row>
    <row r="116" spans="1:7" ht="24" x14ac:dyDescent="0.25">
      <c r="A116" s="11" t="s">
        <v>100</v>
      </c>
      <c r="B116" s="19"/>
      <c r="C116" s="32"/>
      <c r="D116" s="32"/>
      <c r="E116" s="32"/>
      <c r="F116" s="32">
        <v>0</v>
      </c>
      <c r="G116" s="32">
        <v>0</v>
      </c>
    </row>
    <row r="117" spans="1:7" x14ac:dyDescent="0.25">
      <c r="A117" s="11" t="s">
        <v>121</v>
      </c>
      <c r="B117" s="19"/>
      <c r="C117" s="32"/>
      <c r="D117" s="32"/>
      <c r="E117" s="32">
        <v>6.2</v>
      </c>
      <c r="F117" s="32">
        <v>6.2</v>
      </c>
      <c r="G117" s="32">
        <v>6.2</v>
      </c>
    </row>
    <row r="118" spans="1:7" ht="24.75" x14ac:dyDescent="0.25">
      <c r="A118" s="18" t="s">
        <v>128</v>
      </c>
      <c r="B118" s="20"/>
      <c r="C118" s="16"/>
      <c r="D118" s="16"/>
      <c r="E118" s="98">
        <f>E120+E124+E128+E132</f>
        <v>8002.2</v>
      </c>
      <c r="F118" s="98">
        <f>F120+F124+F128+F132</f>
        <v>9609.5</v>
      </c>
      <c r="G118" s="98">
        <f>G120+G124+G128+G132</f>
        <v>9559.7999999999993</v>
      </c>
    </row>
    <row r="119" spans="1:7" x14ac:dyDescent="0.25">
      <c r="A119" s="11" t="s">
        <v>95</v>
      </c>
      <c r="B119" s="12" t="s">
        <v>124</v>
      </c>
      <c r="C119" s="16"/>
      <c r="D119" s="16"/>
      <c r="E119" s="16"/>
      <c r="F119" s="16"/>
      <c r="G119" s="16"/>
    </row>
    <row r="120" spans="1:7" ht="36.75" x14ac:dyDescent="0.25">
      <c r="A120" s="21" t="s">
        <v>129</v>
      </c>
      <c r="B120" s="20" t="s">
        <v>130</v>
      </c>
      <c r="C120" s="98">
        <v>30</v>
      </c>
      <c r="D120" s="98">
        <v>30</v>
      </c>
      <c r="E120" s="98">
        <f>E121</f>
        <v>4280.6000000000004</v>
      </c>
      <c r="F120" s="98">
        <f t="shared" ref="F120:G120" si="38">F121</f>
        <v>5871.5</v>
      </c>
      <c r="G120" s="98">
        <f t="shared" si="38"/>
        <v>5862.9</v>
      </c>
    </row>
    <row r="121" spans="1:7" ht="24.75" x14ac:dyDescent="0.25">
      <c r="A121" s="96" t="s">
        <v>131</v>
      </c>
      <c r="B121" s="20"/>
      <c r="C121" s="16"/>
      <c r="D121" s="16"/>
      <c r="E121" s="99">
        <f>E122+E123</f>
        <v>4280.6000000000004</v>
      </c>
      <c r="F121" s="99">
        <f t="shared" ref="F121:G121" si="39">F122+F123</f>
        <v>5871.5</v>
      </c>
      <c r="G121" s="99">
        <f t="shared" si="39"/>
        <v>5862.9</v>
      </c>
    </row>
    <row r="122" spans="1:7" ht="48" x14ac:dyDescent="0.25">
      <c r="A122" s="11" t="s">
        <v>101</v>
      </c>
      <c r="B122" s="20"/>
      <c r="C122" s="16"/>
      <c r="D122" s="16"/>
      <c r="E122" s="16">
        <v>4280.6000000000004</v>
      </c>
      <c r="F122" s="16">
        <v>5847</v>
      </c>
      <c r="G122" s="16">
        <v>5838.4</v>
      </c>
    </row>
    <row r="123" spans="1:7" ht="24" x14ac:dyDescent="0.25">
      <c r="A123" s="11" t="s">
        <v>100</v>
      </c>
      <c r="B123" s="20"/>
      <c r="C123" s="16"/>
      <c r="D123" s="16"/>
      <c r="E123" s="16"/>
      <c r="F123" s="16">
        <v>24.5</v>
      </c>
      <c r="G123" s="16">
        <v>24.5</v>
      </c>
    </row>
    <row r="124" spans="1:7" ht="48.75" x14ac:dyDescent="0.25">
      <c r="A124" s="21" t="s">
        <v>132</v>
      </c>
      <c r="B124" s="20" t="s">
        <v>96</v>
      </c>
      <c r="C124" s="98">
        <v>450</v>
      </c>
      <c r="D124" s="98">
        <v>452</v>
      </c>
      <c r="E124" s="98">
        <f>E125</f>
        <v>1710.9</v>
      </c>
      <c r="F124" s="98">
        <f t="shared" ref="F124:G124" si="40">F125</f>
        <v>1722.2</v>
      </c>
      <c r="G124" s="98">
        <f t="shared" si="40"/>
        <v>1722.2</v>
      </c>
    </row>
    <row r="125" spans="1:7" ht="48.75" x14ac:dyDescent="0.25">
      <c r="A125" s="96" t="s">
        <v>133</v>
      </c>
      <c r="B125" s="20"/>
      <c r="C125" s="16"/>
      <c r="D125" s="16"/>
      <c r="E125" s="99">
        <f>E126+E127</f>
        <v>1710.9</v>
      </c>
      <c r="F125" s="99">
        <f t="shared" ref="F125:G125" si="41">F126+F127</f>
        <v>1722.2</v>
      </c>
      <c r="G125" s="99">
        <f t="shared" si="41"/>
        <v>1722.2</v>
      </c>
    </row>
    <row r="126" spans="1:7" ht="48" x14ac:dyDescent="0.25">
      <c r="A126" s="11" t="s">
        <v>101</v>
      </c>
      <c r="B126" s="20"/>
      <c r="C126" s="16"/>
      <c r="D126" s="16"/>
      <c r="E126" s="16">
        <v>1710.9</v>
      </c>
      <c r="F126" s="16">
        <v>1710.9</v>
      </c>
      <c r="G126" s="16">
        <v>1710.9</v>
      </c>
    </row>
    <row r="127" spans="1:7" ht="24" x14ac:dyDescent="0.25">
      <c r="A127" s="11" t="s">
        <v>100</v>
      </c>
      <c r="B127" s="20"/>
      <c r="C127" s="16"/>
      <c r="D127" s="16"/>
      <c r="E127" s="16"/>
      <c r="F127" s="16">
        <v>11.3</v>
      </c>
      <c r="G127" s="16">
        <v>11.3</v>
      </c>
    </row>
    <row r="128" spans="1:7" ht="36.75" x14ac:dyDescent="0.25">
      <c r="A128" s="21" t="s">
        <v>134</v>
      </c>
      <c r="B128" s="20" t="s">
        <v>96</v>
      </c>
      <c r="C128" s="98">
        <v>250</v>
      </c>
      <c r="D128" s="98">
        <v>249</v>
      </c>
      <c r="E128" s="98">
        <f>E129</f>
        <v>950.5</v>
      </c>
      <c r="F128" s="98">
        <f t="shared" ref="F128:G128" si="42">F129</f>
        <v>956.7</v>
      </c>
      <c r="G128" s="98">
        <f t="shared" si="42"/>
        <v>956.7</v>
      </c>
    </row>
    <row r="129" spans="1:7" ht="48.75" x14ac:dyDescent="0.25">
      <c r="A129" s="96" t="s">
        <v>133</v>
      </c>
      <c r="B129" s="20"/>
      <c r="C129" s="16"/>
      <c r="D129" s="16"/>
      <c r="E129" s="99">
        <f>E130+E131</f>
        <v>950.5</v>
      </c>
      <c r="F129" s="99">
        <f t="shared" ref="F129:G129" si="43">F130+F131</f>
        <v>956.7</v>
      </c>
      <c r="G129" s="99">
        <f t="shared" si="43"/>
        <v>956.7</v>
      </c>
    </row>
    <row r="130" spans="1:7" ht="48" x14ac:dyDescent="0.25">
      <c r="A130" s="11" t="s">
        <v>101</v>
      </c>
      <c r="B130" s="20"/>
      <c r="C130" s="16"/>
      <c r="D130" s="16"/>
      <c r="E130" s="16">
        <v>950.5</v>
      </c>
      <c r="F130" s="16">
        <v>950.5</v>
      </c>
      <c r="G130" s="16">
        <v>950.5</v>
      </c>
    </row>
    <row r="131" spans="1:7" ht="24" x14ac:dyDescent="0.25">
      <c r="A131" s="11" t="s">
        <v>100</v>
      </c>
      <c r="B131" s="20"/>
      <c r="C131" s="16"/>
      <c r="D131" s="16"/>
      <c r="E131" s="16"/>
      <c r="F131" s="16">
        <v>6.2</v>
      </c>
      <c r="G131" s="16">
        <v>6.2</v>
      </c>
    </row>
    <row r="132" spans="1:7" ht="108.75" x14ac:dyDescent="0.25">
      <c r="A132" s="21" t="s">
        <v>135</v>
      </c>
      <c r="B132" s="20" t="s">
        <v>124</v>
      </c>
      <c r="C132" s="98">
        <v>600</v>
      </c>
      <c r="D132" s="98">
        <v>1238</v>
      </c>
      <c r="E132" s="98">
        <f>E133</f>
        <v>1060.2</v>
      </c>
      <c r="F132" s="98">
        <f t="shared" ref="F132:G133" si="44">F133</f>
        <v>1059.0999999999999</v>
      </c>
      <c r="G132" s="98">
        <f t="shared" si="44"/>
        <v>1018</v>
      </c>
    </row>
    <row r="133" spans="1:7" ht="24.75" x14ac:dyDescent="0.25">
      <c r="A133" s="96" t="s">
        <v>136</v>
      </c>
      <c r="B133" s="20"/>
      <c r="C133" s="16"/>
      <c r="D133" s="16"/>
      <c r="E133" s="99">
        <f>E134</f>
        <v>1060.2</v>
      </c>
      <c r="F133" s="99">
        <f t="shared" si="44"/>
        <v>1059.0999999999999</v>
      </c>
      <c r="G133" s="99">
        <f t="shared" si="44"/>
        <v>1018</v>
      </c>
    </row>
    <row r="134" spans="1:7" ht="48" x14ac:dyDescent="0.25">
      <c r="A134" s="11" t="s">
        <v>101</v>
      </c>
      <c r="B134" s="20"/>
      <c r="C134" s="16"/>
      <c r="D134" s="16"/>
      <c r="E134" s="16">
        <v>1060.2</v>
      </c>
      <c r="F134" s="16">
        <v>1059.0999999999999</v>
      </c>
      <c r="G134" s="16">
        <v>1018</v>
      </c>
    </row>
  </sheetData>
  <mergeCells count="12">
    <mergeCell ref="A8:G8"/>
    <mergeCell ref="A2:G2"/>
    <mergeCell ref="A3:G3"/>
    <mergeCell ref="A4:A6"/>
    <mergeCell ref="B4:B6"/>
    <mergeCell ref="C4:D4"/>
    <mergeCell ref="E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I18" sqref="I18"/>
    </sheetView>
  </sheetViews>
  <sheetFormatPr defaultRowHeight="15" x14ac:dyDescent="0.25"/>
  <cols>
    <col min="1" max="1" width="42" customWidth="1"/>
    <col min="2" max="2" width="12.7109375" customWidth="1"/>
    <col min="5" max="5" width="12" customWidth="1"/>
    <col min="6" max="6" width="13.140625" customWidth="1"/>
    <col min="7" max="7" width="11.85546875" customWidth="1"/>
    <col min="257" max="257" width="42" customWidth="1"/>
    <col min="258" max="258" width="12.7109375" customWidth="1"/>
    <col min="261" max="261" width="12" customWidth="1"/>
    <col min="262" max="262" width="13.140625" customWidth="1"/>
    <col min="263" max="263" width="11.85546875" customWidth="1"/>
    <col min="513" max="513" width="42" customWidth="1"/>
    <col min="514" max="514" width="12.7109375" customWidth="1"/>
    <col min="517" max="517" width="12" customWidth="1"/>
    <col min="518" max="518" width="13.140625" customWidth="1"/>
    <col min="519" max="519" width="11.85546875" customWidth="1"/>
    <col min="769" max="769" width="42" customWidth="1"/>
    <col min="770" max="770" width="12.7109375" customWidth="1"/>
    <col min="773" max="773" width="12" customWidth="1"/>
    <col min="774" max="774" width="13.140625" customWidth="1"/>
    <col min="775" max="775" width="11.85546875" customWidth="1"/>
    <col min="1025" max="1025" width="42" customWidth="1"/>
    <col min="1026" max="1026" width="12.7109375" customWidth="1"/>
    <col min="1029" max="1029" width="12" customWidth="1"/>
    <col min="1030" max="1030" width="13.140625" customWidth="1"/>
    <col min="1031" max="1031" width="11.85546875" customWidth="1"/>
    <col min="1281" max="1281" width="42" customWidth="1"/>
    <col min="1282" max="1282" width="12.7109375" customWidth="1"/>
    <col min="1285" max="1285" width="12" customWidth="1"/>
    <col min="1286" max="1286" width="13.140625" customWidth="1"/>
    <col min="1287" max="1287" width="11.85546875" customWidth="1"/>
    <col min="1537" max="1537" width="42" customWidth="1"/>
    <col min="1538" max="1538" width="12.7109375" customWidth="1"/>
    <col min="1541" max="1541" width="12" customWidth="1"/>
    <col min="1542" max="1542" width="13.140625" customWidth="1"/>
    <col min="1543" max="1543" width="11.85546875" customWidth="1"/>
    <col min="1793" max="1793" width="42" customWidth="1"/>
    <col min="1794" max="1794" width="12.7109375" customWidth="1"/>
    <col min="1797" max="1797" width="12" customWidth="1"/>
    <col min="1798" max="1798" width="13.140625" customWidth="1"/>
    <col min="1799" max="1799" width="11.85546875" customWidth="1"/>
    <col min="2049" max="2049" width="42" customWidth="1"/>
    <col min="2050" max="2050" width="12.7109375" customWidth="1"/>
    <col min="2053" max="2053" width="12" customWidth="1"/>
    <col min="2054" max="2054" width="13.140625" customWidth="1"/>
    <col min="2055" max="2055" width="11.85546875" customWidth="1"/>
    <col min="2305" max="2305" width="42" customWidth="1"/>
    <col min="2306" max="2306" width="12.7109375" customWidth="1"/>
    <col min="2309" max="2309" width="12" customWidth="1"/>
    <col min="2310" max="2310" width="13.140625" customWidth="1"/>
    <col min="2311" max="2311" width="11.85546875" customWidth="1"/>
    <col min="2561" max="2561" width="42" customWidth="1"/>
    <col min="2562" max="2562" width="12.7109375" customWidth="1"/>
    <col min="2565" max="2565" width="12" customWidth="1"/>
    <col min="2566" max="2566" width="13.140625" customWidth="1"/>
    <col min="2567" max="2567" width="11.85546875" customWidth="1"/>
    <col min="2817" max="2817" width="42" customWidth="1"/>
    <col min="2818" max="2818" width="12.7109375" customWidth="1"/>
    <col min="2821" max="2821" width="12" customWidth="1"/>
    <col min="2822" max="2822" width="13.140625" customWidth="1"/>
    <col min="2823" max="2823" width="11.85546875" customWidth="1"/>
    <col min="3073" max="3073" width="42" customWidth="1"/>
    <col min="3074" max="3074" width="12.7109375" customWidth="1"/>
    <col min="3077" max="3077" width="12" customWidth="1"/>
    <col min="3078" max="3078" width="13.140625" customWidth="1"/>
    <col min="3079" max="3079" width="11.85546875" customWidth="1"/>
    <col min="3329" max="3329" width="42" customWidth="1"/>
    <col min="3330" max="3330" width="12.7109375" customWidth="1"/>
    <col min="3333" max="3333" width="12" customWidth="1"/>
    <col min="3334" max="3334" width="13.140625" customWidth="1"/>
    <col min="3335" max="3335" width="11.85546875" customWidth="1"/>
    <col min="3585" max="3585" width="42" customWidth="1"/>
    <col min="3586" max="3586" width="12.7109375" customWidth="1"/>
    <col min="3589" max="3589" width="12" customWidth="1"/>
    <col min="3590" max="3590" width="13.140625" customWidth="1"/>
    <col min="3591" max="3591" width="11.85546875" customWidth="1"/>
    <col min="3841" max="3841" width="42" customWidth="1"/>
    <col min="3842" max="3842" width="12.7109375" customWidth="1"/>
    <col min="3845" max="3845" width="12" customWidth="1"/>
    <col min="3846" max="3846" width="13.140625" customWidth="1"/>
    <col min="3847" max="3847" width="11.85546875" customWidth="1"/>
    <col min="4097" max="4097" width="42" customWidth="1"/>
    <col min="4098" max="4098" width="12.7109375" customWidth="1"/>
    <col min="4101" max="4101" width="12" customWidth="1"/>
    <col min="4102" max="4102" width="13.140625" customWidth="1"/>
    <col min="4103" max="4103" width="11.85546875" customWidth="1"/>
    <col min="4353" max="4353" width="42" customWidth="1"/>
    <col min="4354" max="4354" width="12.7109375" customWidth="1"/>
    <col min="4357" max="4357" width="12" customWidth="1"/>
    <col min="4358" max="4358" width="13.140625" customWidth="1"/>
    <col min="4359" max="4359" width="11.85546875" customWidth="1"/>
    <col min="4609" max="4609" width="42" customWidth="1"/>
    <col min="4610" max="4610" width="12.7109375" customWidth="1"/>
    <col min="4613" max="4613" width="12" customWidth="1"/>
    <col min="4614" max="4614" width="13.140625" customWidth="1"/>
    <col min="4615" max="4615" width="11.85546875" customWidth="1"/>
    <col min="4865" max="4865" width="42" customWidth="1"/>
    <col min="4866" max="4866" width="12.7109375" customWidth="1"/>
    <col min="4869" max="4869" width="12" customWidth="1"/>
    <col min="4870" max="4870" width="13.140625" customWidth="1"/>
    <col min="4871" max="4871" width="11.85546875" customWidth="1"/>
    <col min="5121" max="5121" width="42" customWidth="1"/>
    <col min="5122" max="5122" width="12.7109375" customWidth="1"/>
    <col min="5125" max="5125" width="12" customWidth="1"/>
    <col min="5126" max="5126" width="13.140625" customWidth="1"/>
    <col min="5127" max="5127" width="11.85546875" customWidth="1"/>
    <col min="5377" max="5377" width="42" customWidth="1"/>
    <col min="5378" max="5378" width="12.7109375" customWidth="1"/>
    <col min="5381" max="5381" width="12" customWidth="1"/>
    <col min="5382" max="5382" width="13.140625" customWidth="1"/>
    <col min="5383" max="5383" width="11.85546875" customWidth="1"/>
    <col min="5633" max="5633" width="42" customWidth="1"/>
    <col min="5634" max="5634" width="12.7109375" customWidth="1"/>
    <col min="5637" max="5637" width="12" customWidth="1"/>
    <col min="5638" max="5638" width="13.140625" customWidth="1"/>
    <col min="5639" max="5639" width="11.85546875" customWidth="1"/>
    <col min="5889" max="5889" width="42" customWidth="1"/>
    <col min="5890" max="5890" width="12.7109375" customWidth="1"/>
    <col min="5893" max="5893" width="12" customWidth="1"/>
    <col min="5894" max="5894" width="13.140625" customWidth="1"/>
    <col min="5895" max="5895" width="11.85546875" customWidth="1"/>
    <col min="6145" max="6145" width="42" customWidth="1"/>
    <col min="6146" max="6146" width="12.7109375" customWidth="1"/>
    <col min="6149" max="6149" width="12" customWidth="1"/>
    <col min="6150" max="6150" width="13.140625" customWidth="1"/>
    <col min="6151" max="6151" width="11.85546875" customWidth="1"/>
    <col min="6401" max="6401" width="42" customWidth="1"/>
    <col min="6402" max="6402" width="12.7109375" customWidth="1"/>
    <col min="6405" max="6405" width="12" customWidth="1"/>
    <col min="6406" max="6406" width="13.140625" customWidth="1"/>
    <col min="6407" max="6407" width="11.85546875" customWidth="1"/>
    <col min="6657" max="6657" width="42" customWidth="1"/>
    <col min="6658" max="6658" width="12.7109375" customWidth="1"/>
    <col min="6661" max="6661" width="12" customWidth="1"/>
    <col min="6662" max="6662" width="13.140625" customWidth="1"/>
    <col min="6663" max="6663" width="11.85546875" customWidth="1"/>
    <col min="6913" max="6913" width="42" customWidth="1"/>
    <col min="6914" max="6914" width="12.7109375" customWidth="1"/>
    <col min="6917" max="6917" width="12" customWidth="1"/>
    <col min="6918" max="6918" width="13.140625" customWidth="1"/>
    <col min="6919" max="6919" width="11.85546875" customWidth="1"/>
    <col min="7169" max="7169" width="42" customWidth="1"/>
    <col min="7170" max="7170" width="12.7109375" customWidth="1"/>
    <col min="7173" max="7173" width="12" customWidth="1"/>
    <col min="7174" max="7174" width="13.140625" customWidth="1"/>
    <col min="7175" max="7175" width="11.85546875" customWidth="1"/>
    <col min="7425" max="7425" width="42" customWidth="1"/>
    <col min="7426" max="7426" width="12.7109375" customWidth="1"/>
    <col min="7429" max="7429" width="12" customWidth="1"/>
    <col min="7430" max="7430" width="13.140625" customWidth="1"/>
    <col min="7431" max="7431" width="11.85546875" customWidth="1"/>
    <col min="7681" max="7681" width="42" customWidth="1"/>
    <col min="7682" max="7682" width="12.7109375" customWidth="1"/>
    <col min="7685" max="7685" width="12" customWidth="1"/>
    <col min="7686" max="7686" width="13.140625" customWidth="1"/>
    <col min="7687" max="7687" width="11.85546875" customWidth="1"/>
    <col min="7937" max="7937" width="42" customWidth="1"/>
    <col min="7938" max="7938" width="12.7109375" customWidth="1"/>
    <col min="7941" max="7941" width="12" customWidth="1"/>
    <col min="7942" max="7942" width="13.140625" customWidth="1"/>
    <col min="7943" max="7943" width="11.85546875" customWidth="1"/>
    <col min="8193" max="8193" width="42" customWidth="1"/>
    <col min="8194" max="8194" width="12.7109375" customWidth="1"/>
    <col min="8197" max="8197" width="12" customWidth="1"/>
    <col min="8198" max="8198" width="13.140625" customWidth="1"/>
    <col min="8199" max="8199" width="11.85546875" customWidth="1"/>
    <col min="8449" max="8449" width="42" customWidth="1"/>
    <col min="8450" max="8450" width="12.7109375" customWidth="1"/>
    <col min="8453" max="8453" width="12" customWidth="1"/>
    <col min="8454" max="8454" width="13.140625" customWidth="1"/>
    <col min="8455" max="8455" width="11.85546875" customWidth="1"/>
    <col min="8705" max="8705" width="42" customWidth="1"/>
    <col min="8706" max="8706" width="12.7109375" customWidth="1"/>
    <col min="8709" max="8709" width="12" customWidth="1"/>
    <col min="8710" max="8710" width="13.140625" customWidth="1"/>
    <col min="8711" max="8711" width="11.85546875" customWidth="1"/>
    <col min="8961" max="8961" width="42" customWidth="1"/>
    <col min="8962" max="8962" width="12.7109375" customWidth="1"/>
    <col min="8965" max="8965" width="12" customWidth="1"/>
    <col min="8966" max="8966" width="13.140625" customWidth="1"/>
    <col min="8967" max="8967" width="11.85546875" customWidth="1"/>
    <col min="9217" max="9217" width="42" customWidth="1"/>
    <col min="9218" max="9218" width="12.7109375" customWidth="1"/>
    <col min="9221" max="9221" width="12" customWidth="1"/>
    <col min="9222" max="9222" width="13.140625" customWidth="1"/>
    <col min="9223" max="9223" width="11.85546875" customWidth="1"/>
    <col min="9473" max="9473" width="42" customWidth="1"/>
    <col min="9474" max="9474" width="12.7109375" customWidth="1"/>
    <col min="9477" max="9477" width="12" customWidth="1"/>
    <col min="9478" max="9478" width="13.140625" customWidth="1"/>
    <col min="9479" max="9479" width="11.85546875" customWidth="1"/>
    <col min="9729" max="9729" width="42" customWidth="1"/>
    <col min="9730" max="9730" width="12.7109375" customWidth="1"/>
    <col min="9733" max="9733" width="12" customWidth="1"/>
    <col min="9734" max="9734" width="13.140625" customWidth="1"/>
    <col min="9735" max="9735" width="11.85546875" customWidth="1"/>
    <col min="9985" max="9985" width="42" customWidth="1"/>
    <col min="9986" max="9986" width="12.7109375" customWidth="1"/>
    <col min="9989" max="9989" width="12" customWidth="1"/>
    <col min="9990" max="9990" width="13.140625" customWidth="1"/>
    <col min="9991" max="9991" width="11.85546875" customWidth="1"/>
    <col min="10241" max="10241" width="42" customWidth="1"/>
    <col min="10242" max="10242" width="12.7109375" customWidth="1"/>
    <col min="10245" max="10245" width="12" customWidth="1"/>
    <col min="10246" max="10246" width="13.140625" customWidth="1"/>
    <col min="10247" max="10247" width="11.85546875" customWidth="1"/>
    <col min="10497" max="10497" width="42" customWidth="1"/>
    <col min="10498" max="10498" width="12.7109375" customWidth="1"/>
    <col min="10501" max="10501" width="12" customWidth="1"/>
    <col min="10502" max="10502" width="13.140625" customWidth="1"/>
    <col min="10503" max="10503" width="11.85546875" customWidth="1"/>
    <col min="10753" max="10753" width="42" customWidth="1"/>
    <col min="10754" max="10754" width="12.7109375" customWidth="1"/>
    <col min="10757" max="10757" width="12" customWidth="1"/>
    <col min="10758" max="10758" width="13.140625" customWidth="1"/>
    <col min="10759" max="10759" width="11.85546875" customWidth="1"/>
    <col min="11009" max="11009" width="42" customWidth="1"/>
    <col min="11010" max="11010" width="12.7109375" customWidth="1"/>
    <col min="11013" max="11013" width="12" customWidth="1"/>
    <col min="11014" max="11014" width="13.140625" customWidth="1"/>
    <col min="11015" max="11015" width="11.85546875" customWidth="1"/>
    <col min="11265" max="11265" width="42" customWidth="1"/>
    <col min="11266" max="11266" width="12.7109375" customWidth="1"/>
    <col min="11269" max="11269" width="12" customWidth="1"/>
    <col min="11270" max="11270" width="13.140625" customWidth="1"/>
    <col min="11271" max="11271" width="11.85546875" customWidth="1"/>
    <col min="11521" max="11521" width="42" customWidth="1"/>
    <col min="11522" max="11522" width="12.7109375" customWidth="1"/>
    <col min="11525" max="11525" width="12" customWidth="1"/>
    <col min="11526" max="11526" width="13.140625" customWidth="1"/>
    <col min="11527" max="11527" width="11.85546875" customWidth="1"/>
    <col min="11777" max="11777" width="42" customWidth="1"/>
    <col min="11778" max="11778" width="12.7109375" customWidth="1"/>
    <col min="11781" max="11781" width="12" customWidth="1"/>
    <col min="11782" max="11782" width="13.140625" customWidth="1"/>
    <col min="11783" max="11783" width="11.85546875" customWidth="1"/>
    <col min="12033" max="12033" width="42" customWidth="1"/>
    <col min="12034" max="12034" width="12.7109375" customWidth="1"/>
    <col min="12037" max="12037" width="12" customWidth="1"/>
    <col min="12038" max="12038" width="13.140625" customWidth="1"/>
    <col min="12039" max="12039" width="11.85546875" customWidth="1"/>
    <col min="12289" max="12289" width="42" customWidth="1"/>
    <col min="12290" max="12290" width="12.7109375" customWidth="1"/>
    <col min="12293" max="12293" width="12" customWidth="1"/>
    <col min="12294" max="12294" width="13.140625" customWidth="1"/>
    <col min="12295" max="12295" width="11.85546875" customWidth="1"/>
    <col min="12545" max="12545" width="42" customWidth="1"/>
    <col min="12546" max="12546" width="12.7109375" customWidth="1"/>
    <col min="12549" max="12549" width="12" customWidth="1"/>
    <col min="12550" max="12550" width="13.140625" customWidth="1"/>
    <col min="12551" max="12551" width="11.85546875" customWidth="1"/>
    <col min="12801" max="12801" width="42" customWidth="1"/>
    <col min="12802" max="12802" width="12.7109375" customWidth="1"/>
    <col min="12805" max="12805" width="12" customWidth="1"/>
    <col min="12806" max="12806" width="13.140625" customWidth="1"/>
    <col min="12807" max="12807" width="11.85546875" customWidth="1"/>
    <col min="13057" max="13057" width="42" customWidth="1"/>
    <col min="13058" max="13058" width="12.7109375" customWidth="1"/>
    <col min="13061" max="13061" width="12" customWidth="1"/>
    <col min="13062" max="13062" width="13.140625" customWidth="1"/>
    <col min="13063" max="13063" width="11.85546875" customWidth="1"/>
    <col min="13313" max="13313" width="42" customWidth="1"/>
    <col min="13314" max="13314" width="12.7109375" customWidth="1"/>
    <col min="13317" max="13317" width="12" customWidth="1"/>
    <col min="13318" max="13318" width="13.140625" customWidth="1"/>
    <col min="13319" max="13319" width="11.85546875" customWidth="1"/>
    <col min="13569" max="13569" width="42" customWidth="1"/>
    <col min="13570" max="13570" width="12.7109375" customWidth="1"/>
    <col min="13573" max="13573" width="12" customWidth="1"/>
    <col min="13574" max="13574" width="13.140625" customWidth="1"/>
    <col min="13575" max="13575" width="11.85546875" customWidth="1"/>
    <col min="13825" max="13825" width="42" customWidth="1"/>
    <col min="13826" max="13826" width="12.7109375" customWidth="1"/>
    <col min="13829" max="13829" width="12" customWidth="1"/>
    <col min="13830" max="13830" width="13.140625" customWidth="1"/>
    <col min="13831" max="13831" width="11.85546875" customWidth="1"/>
    <col min="14081" max="14081" width="42" customWidth="1"/>
    <col min="14082" max="14082" width="12.7109375" customWidth="1"/>
    <col min="14085" max="14085" width="12" customWidth="1"/>
    <col min="14086" max="14086" width="13.140625" customWidth="1"/>
    <col min="14087" max="14087" width="11.85546875" customWidth="1"/>
    <col min="14337" max="14337" width="42" customWidth="1"/>
    <col min="14338" max="14338" width="12.7109375" customWidth="1"/>
    <col min="14341" max="14341" width="12" customWidth="1"/>
    <col min="14342" max="14342" width="13.140625" customWidth="1"/>
    <col min="14343" max="14343" width="11.85546875" customWidth="1"/>
    <col min="14593" max="14593" width="42" customWidth="1"/>
    <col min="14594" max="14594" width="12.7109375" customWidth="1"/>
    <col min="14597" max="14597" width="12" customWidth="1"/>
    <col min="14598" max="14598" width="13.140625" customWidth="1"/>
    <col min="14599" max="14599" width="11.85546875" customWidth="1"/>
    <col min="14849" max="14849" width="42" customWidth="1"/>
    <col min="14850" max="14850" width="12.7109375" customWidth="1"/>
    <col min="14853" max="14853" width="12" customWidth="1"/>
    <col min="14854" max="14854" width="13.140625" customWidth="1"/>
    <col min="14855" max="14855" width="11.85546875" customWidth="1"/>
    <col min="15105" max="15105" width="42" customWidth="1"/>
    <col min="15106" max="15106" width="12.7109375" customWidth="1"/>
    <col min="15109" max="15109" width="12" customWidth="1"/>
    <col min="15110" max="15110" width="13.140625" customWidth="1"/>
    <col min="15111" max="15111" width="11.85546875" customWidth="1"/>
    <col min="15361" max="15361" width="42" customWidth="1"/>
    <col min="15362" max="15362" width="12.7109375" customWidth="1"/>
    <col min="15365" max="15365" width="12" customWidth="1"/>
    <col min="15366" max="15366" width="13.140625" customWidth="1"/>
    <col min="15367" max="15367" width="11.85546875" customWidth="1"/>
    <col min="15617" max="15617" width="42" customWidth="1"/>
    <col min="15618" max="15618" width="12.7109375" customWidth="1"/>
    <col min="15621" max="15621" width="12" customWidth="1"/>
    <col min="15622" max="15622" width="13.140625" customWidth="1"/>
    <col min="15623" max="15623" width="11.85546875" customWidth="1"/>
    <col min="15873" max="15873" width="42" customWidth="1"/>
    <col min="15874" max="15874" width="12.7109375" customWidth="1"/>
    <col min="15877" max="15877" width="12" customWidth="1"/>
    <col min="15878" max="15878" width="13.140625" customWidth="1"/>
    <col min="15879" max="15879" width="11.85546875" customWidth="1"/>
    <col min="16129" max="16129" width="42" customWidth="1"/>
    <col min="16130" max="16130" width="12.7109375" customWidth="1"/>
    <col min="16133" max="16133" width="12" customWidth="1"/>
    <col min="16134" max="16134" width="13.140625" customWidth="1"/>
    <col min="16135" max="16135" width="11.85546875" customWidth="1"/>
  </cols>
  <sheetData>
    <row r="2" spans="1:7" ht="42" customHeight="1" x14ac:dyDescent="0.25">
      <c r="A2" s="51" t="s">
        <v>181</v>
      </c>
      <c r="B2" s="51"/>
      <c r="C2" s="51"/>
      <c r="D2" s="51"/>
      <c r="E2" s="51"/>
      <c r="F2" s="51"/>
      <c r="G2" s="51"/>
    </row>
    <row r="3" spans="1:7" ht="31.5" customHeight="1" x14ac:dyDescent="0.25">
      <c r="A3" s="36" t="s">
        <v>0</v>
      </c>
      <c r="B3" s="36" t="s">
        <v>1</v>
      </c>
      <c r="C3" s="36" t="s">
        <v>2</v>
      </c>
      <c r="D3" s="36"/>
      <c r="E3" s="36" t="s">
        <v>3</v>
      </c>
      <c r="F3" s="36"/>
      <c r="G3" s="36"/>
    </row>
    <row r="4" spans="1:7" ht="66" customHeight="1" x14ac:dyDescent="0.25">
      <c r="A4" s="36"/>
      <c r="B4" s="36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</row>
    <row r="5" spans="1:7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ht="36" x14ac:dyDescent="0.25">
      <c r="A6" s="79" t="s">
        <v>146</v>
      </c>
      <c r="B6" s="22"/>
      <c r="C6" s="22"/>
      <c r="D6" s="22"/>
      <c r="E6" s="52">
        <f>E7+E11</f>
        <v>45774.399999999994</v>
      </c>
      <c r="F6" s="28">
        <f>F7+F11</f>
        <v>45196.99</v>
      </c>
      <c r="G6" s="28">
        <f>G7+G11</f>
        <v>45196.1</v>
      </c>
    </row>
    <row r="7" spans="1:7" ht="48" x14ac:dyDescent="0.25">
      <c r="A7" s="80" t="s">
        <v>182</v>
      </c>
      <c r="B7" s="27" t="s">
        <v>137</v>
      </c>
      <c r="C7" s="27">
        <v>131</v>
      </c>
      <c r="D7" s="27">
        <v>131</v>
      </c>
      <c r="E7" s="27">
        <f>E9</f>
        <v>520</v>
      </c>
      <c r="F7" s="27">
        <f>F9</f>
        <v>520</v>
      </c>
      <c r="G7" s="27">
        <f>G9</f>
        <v>520</v>
      </c>
    </row>
    <row r="8" spans="1:7" x14ac:dyDescent="0.25">
      <c r="A8" s="81" t="s">
        <v>95</v>
      </c>
      <c r="B8" s="27"/>
      <c r="C8" s="27"/>
      <c r="D8" s="27"/>
      <c r="E8" s="27"/>
      <c r="F8" s="27"/>
      <c r="G8" s="27"/>
    </row>
    <row r="9" spans="1:7" ht="48" x14ac:dyDescent="0.25">
      <c r="A9" s="80" t="s">
        <v>140</v>
      </c>
      <c r="B9" s="27"/>
      <c r="C9" s="27"/>
      <c r="D9" s="27"/>
      <c r="E9" s="27">
        <v>520</v>
      </c>
      <c r="F9" s="27">
        <v>520</v>
      </c>
      <c r="G9" s="27">
        <v>520</v>
      </c>
    </row>
    <row r="10" spans="1:7" ht="48" x14ac:dyDescent="0.25">
      <c r="A10" s="82" t="s">
        <v>183</v>
      </c>
      <c r="B10" s="27"/>
      <c r="C10" s="27"/>
      <c r="D10" s="27"/>
      <c r="E10" s="27">
        <v>520</v>
      </c>
      <c r="F10" s="27">
        <v>520</v>
      </c>
      <c r="G10" s="27">
        <v>520</v>
      </c>
    </row>
    <row r="11" spans="1:7" ht="24" x14ac:dyDescent="0.25">
      <c r="A11" s="80" t="s">
        <v>184</v>
      </c>
      <c r="B11" s="27" t="s">
        <v>141</v>
      </c>
      <c r="C11" s="30">
        <v>4223.5</v>
      </c>
      <c r="D11" s="30">
        <v>4249.95</v>
      </c>
      <c r="E11" s="31">
        <f>E13+E17</f>
        <v>45254.399999999994</v>
      </c>
      <c r="F11" s="27">
        <f>F13+F17</f>
        <v>44676.99</v>
      </c>
      <c r="G11" s="27">
        <f>G13+G17</f>
        <v>44676.1</v>
      </c>
    </row>
    <row r="12" spans="1:7" ht="24" x14ac:dyDescent="0.25">
      <c r="A12" s="81" t="s">
        <v>142</v>
      </c>
      <c r="B12" s="27"/>
      <c r="C12" s="27"/>
      <c r="D12" s="27"/>
      <c r="E12" s="27"/>
      <c r="F12" s="27"/>
      <c r="G12" s="27"/>
    </row>
    <row r="13" spans="1:7" ht="60" x14ac:dyDescent="0.25">
      <c r="A13" s="82" t="s">
        <v>185</v>
      </c>
      <c r="B13" s="27"/>
      <c r="C13" s="27"/>
      <c r="D13" s="27"/>
      <c r="E13" s="27">
        <f>E14+E15</f>
        <v>13833.3</v>
      </c>
      <c r="F13" s="27">
        <f>F14+F15</f>
        <v>13817.199999999999</v>
      </c>
      <c r="G13" s="27">
        <f>G14+G15</f>
        <v>13816.4</v>
      </c>
    </row>
    <row r="14" spans="1:7" ht="24" x14ac:dyDescent="0.25">
      <c r="A14" s="80" t="s">
        <v>186</v>
      </c>
      <c r="B14" s="32"/>
      <c r="C14" s="16"/>
      <c r="D14" s="16"/>
      <c r="E14" s="31">
        <v>13600.4</v>
      </c>
      <c r="F14" s="27">
        <v>13584.3</v>
      </c>
      <c r="G14" s="27">
        <v>13583.5</v>
      </c>
    </row>
    <row r="15" spans="1:7" x14ac:dyDescent="0.25">
      <c r="A15" s="80" t="s">
        <v>187</v>
      </c>
      <c r="B15" s="27"/>
      <c r="C15" s="30"/>
      <c r="D15" s="30"/>
      <c r="E15" s="27">
        <v>232.9</v>
      </c>
      <c r="F15" s="27">
        <v>232.9</v>
      </c>
      <c r="G15" s="27">
        <v>232.9</v>
      </c>
    </row>
    <row r="16" spans="1:7" ht="24" x14ac:dyDescent="0.25">
      <c r="A16" s="81" t="s">
        <v>143</v>
      </c>
      <c r="B16" s="27"/>
      <c r="C16" s="30"/>
      <c r="D16" s="30"/>
      <c r="E16" s="27"/>
      <c r="F16" s="27"/>
      <c r="G16" s="27"/>
    </row>
    <row r="17" spans="1:7" ht="24" x14ac:dyDescent="0.25">
      <c r="A17" s="80" t="s">
        <v>188</v>
      </c>
      <c r="B17" s="27" t="s">
        <v>138</v>
      </c>
      <c r="C17" s="30">
        <f>C21+C22+C23</f>
        <v>1202</v>
      </c>
      <c r="D17" s="30">
        <f>D21+D22+D23</f>
        <v>1206</v>
      </c>
      <c r="E17" s="27">
        <f>E18+E19+E20</f>
        <v>31421.1</v>
      </c>
      <c r="F17" s="27">
        <f>F18+F19+F20</f>
        <v>30859.79</v>
      </c>
      <c r="G17" s="27">
        <f>G18+G19+G20</f>
        <v>30859.7</v>
      </c>
    </row>
    <row r="18" spans="1:7" ht="24" x14ac:dyDescent="0.25">
      <c r="A18" s="80" t="s">
        <v>189</v>
      </c>
      <c r="B18" s="27"/>
      <c r="C18" s="30"/>
      <c r="D18" s="30"/>
      <c r="E18" s="27">
        <v>20</v>
      </c>
      <c r="F18" s="27">
        <v>20</v>
      </c>
      <c r="G18" s="27">
        <v>20</v>
      </c>
    </row>
    <row r="19" spans="1:7" x14ac:dyDescent="0.25">
      <c r="A19" s="80" t="s">
        <v>190</v>
      </c>
      <c r="B19" s="27"/>
      <c r="C19" s="30"/>
      <c r="D19" s="30"/>
      <c r="E19" s="27">
        <v>10.5</v>
      </c>
      <c r="F19" s="27">
        <f>10.5+82.9</f>
        <v>93.4</v>
      </c>
      <c r="G19" s="27">
        <f>82.9+10.5</f>
        <v>93.4</v>
      </c>
    </row>
    <row r="20" spans="1:7" x14ac:dyDescent="0.25">
      <c r="A20" s="80" t="s">
        <v>190</v>
      </c>
      <c r="B20" s="27"/>
      <c r="C20" s="30"/>
      <c r="D20" s="30"/>
      <c r="E20" s="27">
        <f>E21+E22+E23</f>
        <v>31390.6</v>
      </c>
      <c r="F20" s="27">
        <f>F21+F22+F23</f>
        <v>30746.39</v>
      </c>
      <c r="G20" s="27">
        <f>G21+G22+G23</f>
        <v>30746.3</v>
      </c>
    </row>
    <row r="21" spans="1:7" x14ac:dyDescent="0.25">
      <c r="A21" s="80" t="s">
        <v>144</v>
      </c>
      <c r="B21" s="27" t="s">
        <v>138</v>
      </c>
      <c r="C21" s="30">
        <v>1127</v>
      </c>
      <c r="D21" s="30">
        <v>1138</v>
      </c>
      <c r="E21" s="27">
        <f>31421.1-E22-E23-E19-E18</f>
        <v>30269.439999999999</v>
      </c>
      <c r="F21" s="27">
        <f>30859.79-F22-F23-F19-F18</f>
        <v>29625.23</v>
      </c>
      <c r="G21" s="27">
        <f>30859.7-G22-G23-G19-G18</f>
        <v>29625.14</v>
      </c>
    </row>
    <row r="22" spans="1:7" x14ac:dyDescent="0.25">
      <c r="A22" s="80" t="s">
        <v>145</v>
      </c>
      <c r="B22" s="27" t="s">
        <v>138</v>
      </c>
      <c r="C22" s="30">
        <v>28</v>
      </c>
      <c r="D22" s="30">
        <v>23</v>
      </c>
      <c r="E22" s="27">
        <v>723.1</v>
      </c>
      <c r="F22" s="27">
        <v>723.1</v>
      </c>
      <c r="G22" s="27">
        <v>723.1</v>
      </c>
    </row>
    <row r="23" spans="1:7" ht="36" x14ac:dyDescent="0.25">
      <c r="A23" s="80" t="s">
        <v>139</v>
      </c>
      <c r="B23" s="27" t="s">
        <v>138</v>
      </c>
      <c r="C23" s="30">
        <v>47</v>
      </c>
      <c r="D23" s="30">
        <v>45</v>
      </c>
      <c r="E23" s="33">
        <v>398.06</v>
      </c>
      <c r="F23" s="33">
        <v>398.06</v>
      </c>
      <c r="G23" s="33">
        <v>398.06</v>
      </c>
    </row>
  </sheetData>
  <mergeCells count="5">
    <mergeCell ref="A2:G2"/>
    <mergeCell ref="A3:A4"/>
    <mergeCell ref="B3:B4"/>
    <mergeCell ref="C3:D3"/>
    <mergeCell ref="E3:G3"/>
  </mergeCells>
  <hyperlinks>
    <hyperlink ref="A2" r:id="rId1" display="consultantplus://offline/ref=81C534AC1618B38338B7138DDEB14344F59B417381706259B468524054C32ECBB30FCA5546109B5D4A4FB36DK0O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МП Городское хозяйство</vt:lpstr>
      <vt:lpstr>МП Развитие культуры</vt:lpstr>
      <vt:lpstr>МП Образование</vt:lpstr>
      <vt:lpstr>МП Здоровый образ жизни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Суханова</dc:creator>
  <cp:lastModifiedBy>Reshetova_LN</cp:lastModifiedBy>
  <cp:lastPrinted>2018-02-19T10:50:14Z</cp:lastPrinted>
  <dcterms:created xsi:type="dcterms:W3CDTF">2016-01-19T07:15:33Z</dcterms:created>
  <dcterms:modified xsi:type="dcterms:W3CDTF">2020-02-21T10:48:31Z</dcterms:modified>
</cp:coreProperties>
</file>