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25" windowWidth="15120" windowHeight="7890"/>
  </bookViews>
  <sheets>
    <sheet name="осн характ" sheetId="1" r:id="rId1"/>
    <sheet name="мун прогр" sheetId="2" r:id="rId2"/>
  </sheets>
  <calcPr calcId="124519"/>
</workbook>
</file>

<file path=xl/calcChain.xml><?xml version="1.0" encoding="utf-8"?>
<calcChain xmlns="http://schemas.openxmlformats.org/spreadsheetml/2006/main">
  <c r="E8" i="2"/>
  <c r="E9"/>
  <c r="F8"/>
  <c r="G8" s="1"/>
  <c r="E15" i="1"/>
  <c r="G17" i="2"/>
  <c r="F17"/>
  <c r="E17"/>
  <c r="F19"/>
  <c r="G19" s="1"/>
  <c r="E19"/>
  <c r="F16"/>
  <c r="G16" s="1"/>
  <c r="E16"/>
  <c r="F14"/>
  <c r="G14" s="1"/>
  <c r="E14"/>
  <c r="F13"/>
  <c r="G13" s="1"/>
  <c r="E13"/>
  <c r="F10"/>
  <c r="G10" s="1"/>
  <c r="E10"/>
  <c r="F9"/>
  <c r="G9" s="1"/>
  <c r="D7"/>
  <c r="C7"/>
  <c r="B7"/>
  <c r="G7" l="1"/>
  <c r="E7"/>
  <c r="F7"/>
  <c r="F15" i="1"/>
  <c r="G15" s="1"/>
  <c r="G14" s="1"/>
  <c r="E14"/>
  <c r="B11"/>
  <c r="F14" l="1"/>
  <c r="G11"/>
  <c r="F11"/>
  <c r="E11"/>
  <c r="D11"/>
  <c r="C11"/>
  <c r="C15" s="1"/>
  <c r="B15"/>
  <c r="D15" l="1"/>
</calcChain>
</file>

<file path=xl/sharedStrings.xml><?xml version="1.0" encoding="utf-8"?>
<sst xmlns="http://schemas.openxmlformats.org/spreadsheetml/2006/main" count="42" uniqueCount="35">
  <si>
    <t>Наименование характеристики</t>
  </si>
  <si>
    <t>Общий объем доходов бюджета, в том числе</t>
  </si>
  <si>
    <t>налоговые и неналоговые доходы</t>
  </si>
  <si>
    <t>безвозмездные поступления</t>
  </si>
  <si>
    <t>Общий объем расходов бюджета</t>
  </si>
  <si>
    <t>Дефицит (профицит)</t>
  </si>
  <si>
    <t>муниципального образования "Город Сарапул"</t>
  </si>
  <si>
    <t>на долгосрочный период</t>
  </si>
  <si>
    <t>Бюджет города Сарапула</t>
  </si>
  <si>
    <t>тыс. руб.</t>
  </si>
  <si>
    <t>2021 год</t>
  </si>
  <si>
    <t>2022 год</t>
  </si>
  <si>
    <t>2023 год</t>
  </si>
  <si>
    <t>2024 год</t>
  </si>
  <si>
    <t>2025 год</t>
  </si>
  <si>
    <t>Приложение  к Бюджетному прогнозу</t>
  </si>
  <si>
    <t>1.Прогноз основных характеристик бюджета города Сарапула на долгосрочный период</t>
  </si>
  <si>
    <t xml:space="preserve">Наименование муниципальной программы </t>
  </si>
  <si>
    <t>Всего:</t>
  </si>
  <si>
    <t>2. Показатели финансового обеспечения муниципальных программ города Сарапула</t>
  </si>
  <si>
    <t xml:space="preserve">  Муниципальная программа "Развитие образования и воспитание" на 2015-2024 годы</t>
  </si>
  <si>
    <t xml:space="preserve">  Муниципальная программа "Сохранение здоровья и формирование здорового образа жизни" на 2015-2024 годы</t>
  </si>
  <si>
    <t xml:space="preserve">  Муниципальная программа "Развитие культуры" на 2015-2024 годы</t>
  </si>
  <si>
    <t xml:space="preserve">  Муниципальная программа "Социальная поддержка населения" на 2015-2024 годы</t>
  </si>
  <si>
    <t xml:space="preserve">  Муниципальная программа "Создание условий для устойчивого экономического развития" на 2015-2024 годы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</si>
  <si>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2015-2024 годы</t>
  </si>
  <si>
    <t xml:space="preserve">  Муниципальная программа "Городское хозяйство" на 2015-2024 годы</t>
  </si>
  <si>
    <t xml:space="preserve">  Муниципальная программа "Энергосбережение и повышение энергетической эффективности" на 2015-2024 годы</t>
  </si>
  <si>
    <t xml:space="preserve">  Муниципальная программа "Муниципальное управление" на 2015-2024 годы</t>
  </si>
  <si>
    <t xml:space="preserve">  Муниципальная программа "Управление муниципальными финансами муниципального образования "Город Сарапул" на 2015-2024 годы</t>
  </si>
  <si>
    <t xml:space="preserve">  Муниципальная программа "Управление муниципальным имуществом" на 2015-2024 годы</t>
  </si>
  <si>
    <t xml:space="preserve">  Муниципальная программа "Безопасность муниципального образования "Город Сарапул" на 2015-2024 годы</t>
  </si>
  <si>
    <t xml:space="preserve">  Муниципальная программа "Формирование современной городской среды" на 2018-2024 г.г.</t>
  </si>
  <si>
    <t>2026 год</t>
  </si>
  <si>
    <t xml:space="preserve">  Муниципальная программа "Профилактика терриризма" на 2020-2024 г.г.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</si>
</sst>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  <numFmt numFmtId="167" formatCode="_-* #,##0.0_р_._-;\-* #,##0.0_р_._-;_-* &quot;-&quot;?_р_._-;_-@_-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2">
      <alignment vertical="top" wrapText="1"/>
    </xf>
    <xf numFmtId="4" fontId="5" fillId="3" borderId="2">
      <alignment horizontal="right" vertical="top" shrinkToFit="1"/>
    </xf>
    <xf numFmtId="4" fontId="5" fillId="4" borderId="2">
      <alignment horizontal="right" vertical="top" shrinkToFit="1"/>
    </xf>
    <xf numFmtId="0" fontId="11" fillId="0" borderId="0"/>
  </cellStyleXfs>
  <cellXfs count="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justify"/>
    </xf>
    <xf numFmtId="0" fontId="6" fillId="0" borderId="0" xfId="0" applyFont="1" applyAlignment="1">
      <alignment horizontal="justify"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166" fontId="6" fillId="0" borderId="1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166" fontId="6" fillId="2" borderId="0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Fill="1" applyBorder="1"/>
    <xf numFmtId="166" fontId="6" fillId="2" borderId="0" xfId="1" applyNumberFormat="1" applyFont="1" applyFill="1" applyBorder="1"/>
    <xf numFmtId="0" fontId="3" fillId="0" borderId="0" xfId="0" applyFont="1" applyFill="1"/>
    <xf numFmtId="165" fontId="3" fillId="0" borderId="0" xfId="0" applyNumberFormat="1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vertical="top"/>
    </xf>
    <xf numFmtId="166" fontId="7" fillId="0" borderId="0" xfId="0" applyNumberFormat="1" applyFont="1"/>
    <xf numFmtId="167" fontId="7" fillId="0" borderId="0" xfId="0" applyNumberFormat="1" applyFont="1"/>
    <xf numFmtId="43" fontId="6" fillId="0" borderId="1" xfId="0" applyNumberFormat="1" applyFont="1" applyFill="1" applyBorder="1" applyAlignment="1">
      <alignment horizontal="right"/>
    </xf>
    <xf numFmtId="0" fontId="0" fillId="0" borderId="0" xfId="0" applyBorder="1"/>
    <xf numFmtId="0" fontId="1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8" fillId="0" borderId="1" xfId="2" applyNumberFormat="1" applyFont="1" applyBorder="1" applyAlignment="1" applyProtection="1">
      <alignment vertical="center" wrapText="1"/>
    </xf>
    <xf numFmtId="166" fontId="9" fillId="0" borderId="1" xfId="1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6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justify" vertical="center" wrapText="1"/>
    </xf>
  </cellXfs>
  <cellStyles count="6">
    <cellStyle name="xl23" xfId="5"/>
    <cellStyle name="xl34" xfId="2"/>
    <cellStyle name="xl36" xfId="3"/>
    <cellStyle name="xl39" xf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topLeftCell="A4" zoomScale="154" zoomScaleNormal="154" workbookViewId="0">
      <selection activeCell="E19" sqref="E19"/>
    </sheetView>
  </sheetViews>
  <sheetFormatPr defaultRowHeight="15"/>
  <cols>
    <col min="1" max="1" width="28" customWidth="1"/>
    <col min="2" max="2" width="14.28515625" customWidth="1"/>
    <col min="3" max="3" width="15" customWidth="1"/>
    <col min="4" max="4" width="13.140625" customWidth="1"/>
    <col min="5" max="5" width="14" customWidth="1"/>
    <col min="6" max="6" width="13.140625" customWidth="1"/>
    <col min="7" max="7" width="13" customWidth="1"/>
    <col min="8" max="8" width="13.7109375" customWidth="1"/>
  </cols>
  <sheetData>
    <row r="1" spans="1:8" ht="15.75">
      <c r="A1" s="2"/>
      <c r="B1" s="2"/>
      <c r="C1" s="2"/>
      <c r="D1" s="2"/>
      <c r="E1" s="2"/>
      <c r="F1" s="2"/>
      <c r="G1" s="2"/>
      <c r="H1" s="1" t="s">
        <v>15</v>
      </c>
    </row>
    <row r="2" spans="1:8" ht="15.75">
      <c r="A2" s="2"/>
      <c r="B2" s="2"/>
      <c r="C2" s="2"/>
      <c r="D2" s="2"/>
      <c r="E2" s="2"/>
      <c r="F2" s="2"/>
      <c r="G2" s="2"/>
      <c r="H2" s="1" t="s">
        <v>6</v>
      </c>
    </row>
    <row r="3" spans="1:8" ht="15.75">
      <c r="A3" s="2"/>
      <c r="B3" s="2"/>
      <c r="C3" s="2"/>
      <c r="D3" s="2"/>
      <c r="E3" s="2"/>
      <c r="F3" s="2"/>
      <c r="G3" s="2"/>
      <c r="H3" s="1" t="s">
        <v>7</v>
      </c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25" t="s">
        <v>16</v>
      </c>
      <c r="B5" s="26"/>
      <c r="C5" s="26"/>
      <c r="D5" s="26"/>
      <c r="E5" s="26"/>
      <c r="F5" s="26"/>
      <c r="G5" s="26"/>
      <c r="H5" s="26"/>
    </row>
    <row r="6" spans="1:8">
      <c r="A6" s="2"/>
      <c r="B6" s="2"/>
      <c r="C6" s="2"/>
      <c r="D6" s="2"/>
      <c r="E6" s="2"/>
      <c r="F6" s="2"/>
      <c r="G6" s="2"/>
      <c r="H6" s="2"/>
    </row>
    <row r="7" spans="1:8" ht="15.75">
      <c r="A7" s="3"/>
      <c r="B7" s="2"/>
      <c r="C7" s="2"/>
      <c r="D7" s="2"/>
      <c r="E7" s="2"/>
      <c r="F7" s="2"/>
      <c r="G7" s="2"/>
      <c r="H7" s="2"/>
    </row>
    <row r="8" spans="1:8">
      <c r="A8" s="27" t="s">
        <v>8</v>
      </c>
      <c r="B8" s="28"/>
      <c r="C8" s="28"/>
      <c r="D8" s="28"/>
      <c r="E8" s="28"/>
      <c r="F8" s="28"/>
      <c r="G8" s="28"/>
      <c r="H8" s="28"/>
    </row>
    <row r="9" spans="1:8">
      <c r="A9" s="13"/>
      <c r="B9" s="14"/>
      <c r="C9" s="14"/>
      <c r="D9" s="14"/>
      <c r="E9" s="14"/>
      <c r="F9" s="14"/>
      <c r="G9" s="14" t="s">
        <v>9</v>
      </c>
      <c r="H9" s="22"/>
    </row>
    <row r="10" spans="1:8">
      <c r="A10" s="15" t="s">
        <v>0</v>
      </c>
      <c r="B10" s="15" t="s">
        <v>10</v>
      </c>
      <c r="C10" s="15" t="s">
        <v>11</v>
      </c>
      <c r="D10" s="15" t="s">
        <v>12</v>
      </c>
      <c r="E10" s="15" t="s">
        <v>13</v>
      </c>
      <c r="F10" s="15" t="s">
        <v>14</v>
      </c>
      <c r="G10" s="15" t="s">
        <v>14</v>
      </c>
      <c r="H10" s="23"/>
    </row>
    <row r="11" spans="1:8" ht="25.5">
      <c r="A11" s="16" t="s">
        <v>1</v>
      </c>
      <c r="B11" s="17">
        <f>B12+B13</f>
        <v>1855819</v>
      </c>
      <c r="C11" s="17">
        <f t="shared" ref="C11:G11" si="0">C12+C13</f>
        <v>1441106</v>
      </c>
      <c r="D11" s="17">
        <f t="shared" si="0"/>
        <v>1539274.4</v>
      </c>
      <c r="E11" s="17">
        <f t="shared" si="0"/>
        <v>1565829.4</v>
      </c>
      <c r="F11" s="17">
        <f t="shared" si="0"/>
        <v>1594014.4</v>
      </c>
      <c r="G11" s="17">
        <f t="shared" si="0"/>
        <v>1623932.4</v>
      </c>
      <c r="H11" s="24"/>
    </row>
    <row r="12" spans="1:8" ht="25.5">
      <c r="A12" s="16" t="s">
        <v>2</v>
      </c>
      <c r="B12" s="17">
        <v>438554</v>
      </c>
      <c r="C12" s="17">
        <v>440778</v>
      </c>
      <c r="D12" s="17">
        <v>461460</v>
      </c>
      <c r="E12" s="17">
        <v>488015</v>
      </c>
      <c r="F12" s="17">
        <v>516200</v>
      </c>
      <c r="G12" s="17">
        <v>546118</v>
      </c>
      <c r="H12" s="24"/>
    </row>
    <row r="13" spans="1:8">
      <c r="A13" s="16" t="s">
        <v>3</v>
      </c>
      <c r="B13" s="17">
        <v>1417265</v>
      </c>
      <c r="C13" s="17">
        <v>1000328</v>
      </c>
      <c r="D13" s="17">
        <v>1077814.3999999999</v>
      </c>
      <c r="E13" s="17">
        <v>1077814.3999999999</v>
      </c>
      <c r="F13" s="17">
        <v>1077814.3999999999</v>
      </c>
      <c r="G13" s="17">
        <v>1077814.3999999999</v>
      </c>
      <c r="H13" s="24"/>
    </row>
    <row r="14" spans="1:8">
      <c r="A14" s="16" t="s">
        <v>4</v>
      </c>
      <c r="B14" s="17">
        <v>1899619</v>
      </c>
      <c r="C14" s="18">
        <v>1481343.5</v>
      </c>
      <c r="D14" s="18">
        <v>1575483.2</v>
      </c>
      <c r="E14" s="18">
        <f>E11-E15</f>
        <v>1600227.76</v>
      </c>
      <c r="F14" s="18">
        <f t="shared" ref="F14:G14" si="1">F11-F15</f>
        <v>1624972.9239999999</v>
      </c>
      <c r="G14" s="18">
        <f t="shared" si="1"/>
        <v>1651795.0715999999</v>
      </c>
      <c r="H14" s="24"/>
    </row>
    <row r="15" spans="1:8">
      <c r="A15" s="16" t="s">
        <v>5</v>
      </c>
      <c r="B15" s="17">
        <f>B11-B14</f>
        <v>-43800</v>
      </c>
      <c r="C15" s="17">
        <f t="shared" ref="C15" si="2">C11-C14</f>
        <v>-40237.5</v>
      </c>
      <c r="D15" s="17">
        <f>D11-D14</f>
        <v>-36208.800000000047</v>
      </c>
      <c r="E15" s="17">
        <f>D15/100*95</f>
        <v>-34398.360000000044</v>
      </c>
      <c r="F15" s="17">
        <f t="shared" ref="F15:G15" si="3">E15/100*90</f>
        <v>-30958.524000000038</v>
      </c>
      <c r="G15" s="17">
        <f t="shared" si="3"/>
        <v>-27862.671600000034</v>
      </c>
      <c r="H15" s="24"/>
    </row>
  </sheetData>
  <mergeCells count="2">
    <mergeCell ref="A5:H5"/>
    <mergeCell ref="A8:H8"/>
  </mergeCells>
  <pageMargins left="0.67" right="0.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zoomScale="81" zoomScaleNormal="81" workbookViewId="0">
      <selection activeCell="E8" sqref="E8"/>
    </sheetView>
  </sheetViews>
  <sheetFormatPr defaultColWidth="22.28515625" defaultRowHeight="21"/>
  <cols>
    <col min="1" max="1" width="94.7109375" style="5" customWidth="1"/>
    <col min="2" max="2" width="22.5703125" style="5" bestFit="1" customWidth="1"/>
    <col min="3" max="16384" width="22.28515625" style="5"/>
  </cols>
  <sheetData>
    <row r="1" spans="1:9">
      <c r="A1" s="4"/>
    </row>
    <row r="2" spans="1:9">
      <c r="A2" s="29" t="s">
        <v>19</v>
      </c>
      <c r="B2" s="30"/>
      <c r="C2" s="30"/>
      <c r="D2" s="30"/>
      <c r="E2" s="30"/>
      <c r="F2" s="30"/>
      <c r="G2" s="30"/>
    </row>
    <row r="4" spans="1:9">
      <c r="G4" s="6" t="s">
        <v>9</v>
      </c>
    </row>
    <row r="5" spans="1:9">
      <c r="A5" s="31" t="s">
        <v>17</v>
      </c>
      <c r="B5" s="34" t="s">
        <v>10</v>
      </c>
      <c r="C5" s="34" t="s">
        <v>11</v>
      </c>
      <c r="D5" s="34" t="s">
        <v>12</v>
      </c>
      <c r="E5" s="34" t="s">
        <v>13</v>
      </c>
      <c r="F5" s="34" t="s">
        <v>14</v>
      </c>
      <c r="G5" s="34" t="s">
        <v>33</v>
      </c>
    </row>
    <row r="6" spans="1:9">
      <c r="A6" s="31"/>
      <c r="B6" s="35"/>
      <c r="C6" s="35"/>
      <c r="D6" s="35"/>
      <c r="E6" s="35"/>
      <c r="F6" s="36"/>
      <c r="G6" s="36"/>
    </row>
    <row r="7" spans="1:9">
      <c r="A7" s="37" t="s">
        <v>18</v>
      </c>
      <c r="B7" s="38">
        <f>B8+B9+B10+B11+B12+B13+B14+B15+B16+B17+B18+B19+B21+B20</f>
        <v>1835403.7</v>
      </c>
      <c r="C7" s="38">
        <f t="shared" ref="C7:D7" si="0">C8+C9+C10+C11+C12+C13+C14+C15+C16+C17+C18+C19+C21+C20</f>
        <v>1441166.2000000002</v>
      </c>
      <c r="D7" s="38">
        <f t="shared" si="0"/>
        <v>1535593.9000000001</v>
      </c>
      <c r="E7" s="38">
        <f t="shared" ref="E7" si="1">E8+E9+E10+E11+E12+E13+E14+E15+E16+E17+E18+E19+E21+E20</f>
        <v>1536012.4923</v>
      </c>
      <c r="F7" s="38">
        <f t="shared" ref="F7" si="2">F8+F9+F10+F11+F12+F13+F14+F15+F16+F17+F18+F19+F21+F20</f>
        <v>1585027.3961143999</v>
      </c>
      <c r="G7" s="38">
        <f t="shared" ref="G7" si="3">G8+G9+G10+G11+G12+G13+G14+G15+G16+G17+G18+G19+G21+G20</f>
        <v>1612309.808841222</v>
      </c>
    </row>
    <row r="8" spans="1:9" ht="48" customHeight="1">
      <c r="A8" s="32" t="s">
        <v>20</v>
      </c>
      <c r="B8" s="21">
        <v>1048663.8</v>
      </c>
      <c r="C8" s="7">
        <v>897751.9</v>
      </c>
      <c r="D8" s="8">
        <v>983436.9</v>
      </c>
      <c r="E8" s="7">
        <f>D8*1.017-573.7</f>
        <v>999581.62729999993</v>
      </c>
      <c r="F8" s="7">
        <f>E8*1.028-409.2</f>
        <v>1027160.7128644</v>
      </c>
      <c r="G8" s="7">
        <f>F8*1.005-361</f>
        <v>1031935.516428722</v>
      </c>
      <c r="I8" s="9"/>
    </row>
    <row r="9" spans="1:9" ht="54.75" customHeight="1">
      <c r="A9" s="32" t="s">
        <v>21</v>
      </c>
      <c r="B9" s="10">
        <v>50667.9</v>
      </c>
      <c r="C9" s="10">
        <v>50667.9</v>
      </c>
      <c r="D9" s="10">
        <v>50667.9</v>
      </c>
      <c r="E9" s="7">
        <f>D9*1.05</f>
        <v>53201.295000000006</v>
      </c>
      <c r="F9" s="7">
        <f t="shared" ref="F9:G10" si="4">E9*1.05</f>
        <v>55861.359750000011</v>
      </c>
      <c r="G9" s="7">
        <f t="shared" si="4"/>
        <v>58654.427737500017</v>
      </c>
    </row>
    <row r="10" spans="1:9" ht="51.75" customHeight="1">
      <c r="A10" s="32" t="s">
        <v>22</v>
      </c>
      <c r="B10" s="10">
        <v>152567.4</v>
      </c>
      <c r="C10" s="10">
        <v>148961</v>
      </c>
      <c r="D10" s="10">
        <v>148961</v>
      </c>
      <c r="E10" s="7">
        <f>D10*1.05</f>
        <v>156409.05000000002</v>
      </c>
      <c r="F10" s="7">
        <f t="shared" si="4"/>
        <v>164229.50250000003</v>
      </c>
      <c r="G10" s="7">
        <f t="shared" si="4"/>
        <v>172440.97762500003</v>
      </c>
    </row>
    <row r="11" spans="1:9" ht="56.25" customHeight="1">
      <c r="A11" s="32" t="s">
        <v>23</v>
      </c>
      <c r="B11" s="10">
        <v>57317.599999999999</v>
      </c>
      <c r="C11" s="10">
        <v>63355.8</v>
      </c>
      <c r="D11" s="11">
        <v>64569.599999999999</v>
      </c>
      <c r="E11" s="11">
        <v>64569.599999999999</v>
      </c>
      <c r="F11" s="11">
        <v>64569.599999999999</v>
      </c>
      <c r="G11" s="11">
        <v>64569.599999999999</v>
      </c>
      <c r="I11" s="12"/>
    </row>
    <row r="12" spans="1:9" ht="56.25" customHeight="1">
      <c r="A12" s="32" t="s">
        <v>24</v>
      </c>
      <c r="B12" s="10">
        <v>776</v>
      </c>
      <c r="C12" s="10">
        <v>876</v>
      </c>
      <c r="D12" s="11">
        <v>876</v>
      </c>
      <c r="E12" s="11">
        <v>876</v>
      </c>
      <c r="F12" s="11">
        <v>876</v>
      </c>
      <c r="G12" s="11">
        <v>876</v>
      </c>
    </row>
    <row r="13" spans="1:9" ht="67.5" customHeight="1">
      <c r="A13" s="32" t="s">
        <v>25</v>
      </c>
      <c r="B13" s="10">
        <v>4535</v>
      </c>
      <c r="C13" s="10">
        <v>4535</v>
      </c>
      <c r="D13" s="10">
        <v>4535</v>
      </c>
      <c r="E13" s="7">
        <f>D13*1.05</f>
        <v>4761.75</v>
      </c>
      <c r="F13" s="7">
        <f t="shared" ref="F13:G19" si="5">E13*1.05</f>
        <v>4999.8375000000005</v>
      </c>
      <c r="G13" s="7">
        <f t="shared" si="5"/>
        <v>5249.8293750000012</v>
      </c>
    </row>
    <row r="14" spans="1:9" ht="49.5" customHeight="1">
      <c r="A14" s="32" t="s">
        <v>26</v>
      </c>
      <c r="B14" s="10">
        <v>358058.8</v>
      </c>
      <c r="C14" s="10">
        <v>94314.6</v>
      </c>
      <c r="D14" s="8">
        <v>92088.3</v>
      </c>
      <c r="E14" s="7">
        <f>D14*1.05</f>
        <v>96692.715000000011</v>
      </c>
      <c r="F14" s="7">
        <f t="shared" si="5"/>
        <v>101527.35075000001</v>
      </c>
      <c r="G14" s="7">
        <f t="shared" si="5"/>
        <v>106603.71828750001</v>
      </c>
    </row>
    <row r="15" spans="1:9" ht="59.25" customHeight="1">
      <c r="A15" s="32" t="s">
        <v>27</v>
      </c>
      <c r="B15" s="10">
        <v>850</v>
      </c>
      <c r="C15" s="10">
        <v>184.2</v>
      </c>
      <c r="D15" s="11">
        <v>74</v>
      </c>
      <c r="E15" s="10">
        <v>850</v>
      </c>
      <c r="F15" s="10">
        <v>850</v>
      </c>
      <c r="G15" s="10">
        <v>850</v>
      </c>
    </row>
    <row r="16" spans="1:9" ht="42.75" customHeight="1">
      <c r="A16" s="32" t="s">
        <v>28</v>
      </c>
      <c r="B16" s="10">
        <v>53714.7</v>
      </c>
      <c r="C16" s="10">
        <v>53098.9</v>
      </c>
      <c r="D16" s="11">
        <v>53525.599999999999</v>
      </c>
      <c r="E16" s="7">
        <f>D16*1.05</f>
        <v>56201.88</v>
      </c>
      <c r="F16" s="7">
        <f t="shared" si="5"/>
        <v>59011.974000000002</v>
      </c>
      <c r="G16" s="7">
        <f t="shared" si="5"/>
        <v>61962.572700000004</v>
      </c>
    </row>
    <row r="17" spans="1:7" ht="63" customHeight="1">
      <c r="A17" s="32" t="s">
        <v>29</v>
      </c>
      <c r="B17" s="10">
        <v>54233.2</v>
      </c>
      <c r="C17" s="10">
        <v>73037.100000000006</v>
      </c>
      <c r="D17" s="11">
        <v>91150.399999999994</v>
      </c>
      <c r="E17" s="7">
        <f>B17*1.05</f>
        <v>56944.86</v>
      </c>
      <c r="F17" s="7">
        <f>E17*1.05</f>
        <v>59792.103000000003</v>
      </c>
      <c r="G17" s="7">
        <f>F17*1.05</f>
        <v>62781.708150000006</v>
      </c>
    </row>
    <row r="18" spans="1:7" ht="60" customHeight="1">
      <c r="A18" s="32" t="s">
        <v>30</v>
      </c>
      <c r="B18" s="10">
        <v>7179.7</v>
      </c>
      <c r="C18" s="10">
        <v>7179.7</v>
      </c>
      <c r="D18" s="10">
        <v>7179.7</v>
      </c>
      <c r="E18" s="10">
        <v>7179.7</v>
      </c>
      <c r="F18" s="10">
        <v>7179.7</v>
      </c>
      <c r="G18" s="10">
        <v>7179.7</v>
      </c>
    </row>
    <row r="19" spans="1:7" ht="57.75" customHeight="1">
      <c r="A19" s="32" t="s">
        <v>31</v>
      </c>
      <c r="B19" s="10">
        <v>4290.3</v>
      </c>
      <c r="C19" s="10">
        <v>4290.3</v>
      </c>
      <c r="D19" s="10">
        <v>4290.3</v>
      </c>
      <c r="E19" s="7">
        <f>D19*1.05</f>
        <v>4504.8150000000005</v>
      </c>
      <c r="F19" s="7">
        <f t="shared" si="5"/>
        <v>4730.0557500000004</v>
      </c>
      <c r="G19" s="7">
        <f t="shared" si="5"/>
        <v>4966.558537500001</v>
      </c>
    </row>
    <row r="20" spans="1:7" ht="57.75" customHeight="1">
      <c r="A20" s="32" t="s">
        <v>32</v>
      </c>
      <c r="B20" s="10">
        <v>42516.3</v>
      </c>
      <c r="C20" s="10">
        <v>42880.800000000003</v>
      </c>
      <c r="D20" s="33">
        <v>34206.199999999997</v>
      </c>
      <c r="E20" s="33">
        <v>34206.199999999997</v>
      </c>
      <c r="F20" s="33">
        <v>34206.199999999997</v>
      </c>
      <c r="G20" s="33">
        <v>34206.199999999997</v>
      </c>
    </row>
    <row r="21" spans="1:7" ht="51.75" customHeight="1">
      <c r="A21" s="32" t="s">
        <v>34</v>
      </c>
      <c r="B21" s="10">
        <v>33</v>
      </c>
      <c r="C21" s="10">
        <v>33</v>
      </c>
      <c r="D21" s="33">
        <v>33</v>
      </c>
      <c r="E21" s="33">
        <v>33</v>
      </c>
      <c r="F21" s="33">
        <v>33</v>
      </c>
      <c r="G21" s="33">
        <v>33</v>
      </c>
    </row>
    <row r="25" spans="1:7">
      <c r="C25" s="19"/>
      <c r="D25" s="19"/>
      <c r="E25" s="19"/>
      <c r="F25" s="19"/>
      <c r="G25" s="19"/>
    </row>
    <row r="29" spans="1:7">
      <c r="F29" s="20"/>
      <c r="G29" s="20"/>
    </row>
  </sheetData>
  <mergeCells count="8">
    <mergeCell ref="A2:G2"/>
    <mergeCell ref="A5:A6"/>
    <mergeCell ref="B5:B6"/>
    <mergeCell ref="C5:C6"/>
    <mergeCell ref="D5:D6"/>
    <mergeCell ref="E5:E6"/>
    <mergeCell ref="F5:F6"/>
    <mergeCell ref="G5:G6"/>
  </mergeCells>
  <pageMargins left="1.05" right="0.70866141732283472" top="0.31" bottom="0.31" header="0.31496062992125984" footer="0.31496062992125984"/>
  <pageSetup paperSize="9" scale="4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 характ</vt:lpstr>
      <vt:lpstr>мун прогр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2021-02-20T10:37:30Z</dcterms:modified>
</cp:coreProperties>
</file>