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225" windowWidth="15120" windowHeight="7890"/>
  </bookViews>
  <sheets>
    <sheet name="осн характ" sheetId="1" r:id="rId1"/>
    <sheet name="мун прогр" sheetId="2" r:id="rId2"/>
  </sheets>
  <calcPr calcId="124519"/>
</workbook>
</file>

<file path=xl/calcChain.xml><?xml version="1.0" encoding="utf-8"?>
<calcChain xmlns="http://schemas.openxmlformats.org/spreadsheetml/2006/main">
  <c r="H10" i="2"/>
  <c r="G10"/>
  <c r="H13" i="1"/>
  <c r="G13"/>
  <c r="F13"/>
  <c r="E14" l="1"/>
  <c r="D14"/>
  <c r="C14"/>
  <c r="G11"/>
  <c r="G15" s="1"/>
  <c r="H11"/>
  <c r="H15" s="1"/>
  <c r="F11"/>
  <c r="F15" s="1"/>
  <c r="E11"/>
  <c r="D11"/>
  <c r="C11"/>
  <c r="C15" s="1"/>
  <c r="B11"/>
  <c r="B15" s="1"/>
  <c r="D15" l="1"/>
  <c r="E15"/>
  <c r="H7" i="2" l="1"/>
  <c r="D7"/>
  <c r="C7"/>
  <c r="B7"/>
  <c r="G7" l="1"/>
  <c r="F7"/>
  <c r="E7"/>
</calcChain>
</file>

<file path=xl/sharedStrings.xml><?xml version="1.0" encoding="utf-8"?>
<sst xmlns="http://schemas.openxmlformats.org/spreadsheetml/2006/main" count="43" uniqueCount="35">
  <si>
    <t>Наименование характеристики</t>
  </si>
  <si>
    <t>Общий объем доходов бюджета, в том числе</t>
  </si>
  <si>
    <t>налоговые и неналоговые доходы</t>
  </si>
  <si>
    <t>безвозмездные поступления</t>
  </si>
  <si>
    <t>Общий объем расходов бюджета</t>
  </si>
  <si>
    <t>Дефицит (профицит)</t>
  </si>
  <si>
    <t>муниципального образования "Город Сарапул"</t>
  </si>
  <si>
    <t>на долгосрочный период</t>
  </si>
  <si>
    <t>Бюджет города Сарапула</t>
  </si>
  <si>
    <t>тыс. руб.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</si>
  <si>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</si>
  <si>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</si>
  <si>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</si>
  <si>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</si>
  <si>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</si>
  <si>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</si>
  <si>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</si>
  <si>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Приложение  к Бюджетному прогнозу</t>
  </si>
  <si>
    <t>1.Прогноз основных характеристик бюджета города Сарапула на долгосрочный период</t>
  </si>
  <si>
    <t xml:space="preserve">Наименование муниципальной программы </t>
  </si>
  <si>
    <t>Всего:</t>
  </si>
  <si>
    <t>2. Показатели финансового обеспечения муниципальных программ города Сарапула</t>
  </si>
  <si>
    <t xml:space="preserve">  Муниципальная программа "Развитие образования и воспитание" на 2015-2024 годы</t>
  </si>
  <si>
    <t xml:space="preserve">  Муниципальная программа "Сохранение здоровья и формирование здорового образа жизни" на 2015-2024 годы</t>
  </si>
  <si>
    <t xml:space="preserve">  Муниципальная программа "Развитие культуры" на 2015-2024 годы</t>
  </si>
  <si>
    <t xml:space="preserve">  Муниципальная программа "Социальная поддержка населения" на 2015-2024 годы</t>
  </si>
  <si>
    <t xml:space="preserve">  Муниципальная программа "Создание условий для устойчивого экономического развития" на 2015-2024 годы</t>
  </si>
  <si>
    <t xml:space="preserve">  Муниципальная программа "Предупреждение и ликвидация последствий чрезвычайных ситуаций, реализация мер пожарной безопасности" на 2015-2024 годы</t>
  </si>
  <si>
    <t xml:space="preserve">  Муниципальная программа "Городское хозяйство" на 2015-2024 годы</t>
  </si>
  <si>
    <t xml:space="preserve">  Муниципальная программа "Энергосбережение и повышение энергетической эффективности" на 2015-2024 годы</t>
  </si>
  <si>
    <t xml:space="preserve">  Муниципальная программа "Муниципальное управление" на 2015-2024 годы</t>
  </si>
  <si>
    <t xml:space="preserve">  Муниципальная программа "Управление муниципальными финансами муниципального образования "Город Сарапул" на 2015-2024 годы</t>
  </si>
  <si>
    <t xml:space="preserve">  Муниципальная программа "Управление муниципальным имуществом" на 2015-2024 годы</t>
  </si>
  <si>
    <t xml:space="preserve">  Муниципальная программа "Безопасность муниципального образования "Город Сарапул" на 2015-2024 годы</t>
  </si>
  <si>
    <t xml:space="preserve">  Муниципальная программа "Формирование современной городской среды" на 2018-2024 г.г.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</si>
</sst>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?_р_._-;_-@_-"/>
    <numFmt numFmtId="167" formatCode="_-* #,##0.0_р_._-;\-* #,##0.0_р_._-;_-* &quot;-&quot;?_р_._-;_-@_-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8">
      <alignment vertical="top" wrapText="1"/>
    </xf>
    <xf numFmtId="4" fontId="5" fillId="3" borderId="8">
      <alignment horizontal="right" vertical="top" shrinkToFit="1"/>
    </xf>
  </cellStyleXfs>
  <cellXfs count="4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justify"/>
    </xf>
    <xf numFmtId="0" fontId="6" fillId="0" borderId="0" xfId="0" applyFont="1" applyAlignment="1">
      <alignment horizontal="justify"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justify" vertical="center" wrapText="1"/>
    </xf>
    <xf numFmtId="166" fontId="8" fillId="0" borderId="1" xfId="0" applyNumberFormat="1" applyFont="1" applyBorder="1" applyAlignment="1">
      <alignment horizontal="justify" vertical="center" wrapText="1"/>
    </xf>
    <xf numFmtId="166" fontId="8" fillId="0" borderId="6" xfId="0" applyNumberFormat="1" applyFont="1" applyBorder="1" applyAlignment="1">
      <alignment horizontal="justify" vertical="center" wrapText="1"/>
    </xf>
    <xf numFmtId="0" fontId="9" fillId="0" borderId="9" xfId="2" applyNumberFormat="1" applyFont="1" applyBorder="1" applyAlignment="1" applyProtection="1">
      <alignment vertical="center" wrapText="1"/>
    </xf>
    <xf numFmtId="166" fontId="6" fillId="0" borderId="1" xfId="0" applyNumberFormat="1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right"/>
    </xf>
    <xf numFmtId="166" fontId="6" fillId="0" borderId="6" xfId="0" applyNumberFormat="1" applyFont="1" applyFill="1" applyBorder="1" applyAlignment="1">
      <alignment horizontal="right"/>
    </xf>
    <xf numFmtId="166" fontId="6" fillId="2" borderId="0" xfId="0" applyNumberFormat="1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right" wrapText="1"/>
    </xf>
    <xf numFmtId="166" fontId="6" fillId="0" borderId="1" xfId="1" applyNumberFormat="1" applyFont="1" applyFill="1" applyBorder="1"/>
    <xf numFmtId="0" fontId="9" fillId="0" borderId="10" xfId="2" applyNumberFormat="1" applyFont="1" applyBorder="1" applyAlignment="1" applyProtection="1">
      <alignment vertical="center" wrapText="1"/>
    </xf>
    <xf numFmtId="166" fontId="6" fillId="2" borderId="0" xfId="1" applyNumberFormat="1" applyFont="1" applyFill="1" applyBorder="1"/>
    <xf numFmtId="0" fontId="9" fillId="0" borderId="11" xfId="2" applyNumberFormat="1" applyFont="1" applyBorder="1" applyAlignment="1" applyProtection="1">
      <alignment vertical="center" wrapText="1"/>
    </xf>
    <xf numFmtId="166" fontId="6" fillId="0" borderId="12" xfId="1" applyNumberFormat="1" applyFont="1" applyFill="1" applyBorder="1" applyAlignment="1">
      <alignment horizontal="right" wrapText="1"/>
    </xf>
    <xf numFmtId="166" fontId="10" fillId="0" borderId="13" xfId="1" applyNumberFormat="1" applyFont="1" applyFill="1" applyBorder="1" applyAlignment="1">
      <alignment horizontal="right"/>
    </xf>
    <xf numFmtId="166" fontId="6" fillId="0" borderId="12" xfId="0" applyNumberFormat="1" applyFont="1" applyFill="1" applyBorder="1" applyAlignment="1">
      <alignment horizontal="right"/>
    </xf>
    <xf numFmtId="166" fontId="6" fillId="0" borderId="14" xfId="0" applyNumberFormat="1" applyFont="1" applyFill="1" applyBorder="1" applyAlignment="1">
      <alignment horizontal="right"/>
    </xf>
    <xf numFmtId="0" fontId="3" fillId="0" borderId="0" xfId="0" applyFont="1" applyFill="1"/>
    <xf numFmtId="165" fontId="3" fillId="0" borderId="0" xfId="0" applyNumberFormat="1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vertical="top"/>
    </xf>
    <xf numFmtId="166" fontId="7" fillId="0" borderId="0" xfId="0" applyNumberFormat="1" applyFont="1"/>
    <xf numFmtId="167" fontId="7" fillId="0" borderId="0" xfId="0" applyNumberFormat="1" applyFont="1"/>
    <xf numFmtId="43" fontId="6" fillId="0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/>
    <xf numFmtId="0" fontId="7" fillId="0" borderId="4" xfId="0" applyFont="1" applyBorder="1" applyAlignment="1"/>
  </cellXfs>
  <cellStyles count="4">
    <cellStyle name="xl34" xfId="2"/>
    <cellStyle name="xl36" xfId="3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="154" zoomScaleNormal="154" workbookViewId="0">
      <selection activeCell="F13" sqref="F13"/>
    </sheetView>
  </sheetViews>
  <sheetFormatPr defaultRowHeight="15"/>
  <cols>
    <col min="1" max="1" width="28" customWidth="1"/>
    <col min="2" max="2" width="14.28515625" customWidth="1"/>
    <col min="3" max="3" width="15" customWidth="1"/>
    <col min="4" max="4" width="13.140625" customWidth="1"/>
    <col min="5" max="5" width="14" customWidth="1"/>
    <col min="6" max="6" width="13.140625" customWidth="1"/>
    <col min="7" max="7" width="13" customWidth="1"/>
    <col min="8" max="8" width="13.7109375" customWidth="1"/>
  </cols>
  <sheetData>
    <row r="1" spans="1:8" ht="15.75">
      <c r="A1" s="2"/>
      <c r="B1" s="2"/>
      <c r="C1" s="2"/>
      <c r="D1" s="2"/>
      <c r="E1" s="2"/>
      <c r="F1" s="2"/>
      <c r="G1" s="2"/>
      <c r="H1" s="1" t="s">
        <v>17</v>
      </c>
    </row>
    <row r="2" spans="1:8" ht="15.75">
      <c r="A2" s="2"/>
      <c r="B2" s="2"/>
      <c r="C2" s="2"/>
      <c r="D2" s="2"/>
      <c r="E2" s="2"/>
      <c r="F2" s="2"/>
      <c r="G2" s="2"/>
      <c r="H2" s="1" t="s">
        <v>6</v>
      </c>
    </row>
    <row r="3" spans="1:8" ht="15.75">
      <c r="A3" s="2"/>
      <c r="B3" s="2"/>
      <c r="C3" s="2"/>
      <c r="D3" s="2"/>
      <c r="E3" s="2"/>
      <c r="F3" s="2"/>
      <c r="G3" s="2"/>
      <c r="H3" s="1" t="s">
        <v>7</v>
      </c>
    </row>
    <row r="4" spans="1:8">
      <c r="A4" s="2"/>
      <c r="B4" s="2"/>
      <c r="C4" s="2"/>
      <c r="D4" s="2"/>
      <c r="E4" s="2"/>
      <c r="F4" s="2"/>
      <c r="G4" s="2"/>
      <c r="H4" s="2"/>
    </row>
    <row r="5" spans="1:8">
      <c r="A5" s="36" t="s">
        <v>18</v>
      </c>
      <c r="B5" s="37"/>
      <c r="C5" s="37"/>
      <c r="D5" s="37"/>
      <c r="E5" s="37"/>
      <c r="F5" s="37"/>
      <c r="G5" s="37"/>
      <c r="H5" s="37"/>
    </row>
    <row r="6" spans="1:8">
      <c r="A6" s="2"/>
      <c r="B6" s="2"/>
      <c r="C6" s="2"/>
      <c r="D6" s="2"/>
      <c r="E6" s="2"/>
      <c r="F6" s="2"/>
      <c r="G6" s="2"/>
      <c r="H6" s="2"/>
    </row>
    <row r="7" spans="1:8" ht="15.75">
      <c r="A7" s="3"/>
      <c r="B7" s="2"/>
      <c r="C7" s="2"/>
      <c r="D7" s="2"/>
      <c r="E7" s="2"/>
      <c r="F7" s="2"/>
      <c r="G7" s="2"/>
      <c r="H7" s="2"/>
    </row>
    <row r="8" spans="1:8">
      <c r="A8" s="38" t="s">
        <v>8</v>
      </c>
      <c r="B8" s="39"/>
      <c r="C8" s="39"/>
      <c r="D8" s="39"/>
      <c r="E8" s="39"/>
      <c r="F8" s="39"/>
      <c r="G8" s="39"/>
      <c r="H8" s="39"/>
    </row>
    <row r="9" spans="1:8">
      <c r="A9" s="27"/>
      <c r="B9" s="28"/>
      <c r="C9" s="28"/>
      <c r="D9" s="28"/>
      <c r="E9" s="28"/>
      <c r="F9" s="28"/>
      <c r="G9" s="28"/>
      <c r="H9" s="28" t="s">
        <v>9</v>
      </c>
    </row>
    <row r="10" spans="1:8">
      <c r="A10" s="29" t="s">
        <v>0</v>
      </c>
      <c r="B10" s="29" t="s">
        <v>10</v>
      </c>
      <c r="C10" s="29" t="s">
        <v>11</v>
      </c>
      <c r="D10" s="29" t="s">
        <v>12</v>
      </c>
      <c r="E10" s="29" t="s">
        <v>13</v>
      </c>
      <c r="F10" s="29" t="s">
        <v>14</v>
      </c>
      <c r="G10" s="29" t="s">
        <v>15</v>
      </c>
      <c r="H10" s="29" t="s">
        <v>16</v>
      </c>
    </row>
    <row r="11" spans="1:8" ht="25.5">
      <c r="A11" s="30" t="s">
        <v>1</v>
      </c>
      <c r="B11" s="31">
        <f>B12+B13</f>
        <v>2348037.4</v>
      </c>
      <c r="C11" s="31">
        <f t="shared" ref="C11:H11" si="0">C12+C13</f>
        <v>2087496.5</v>
      </c>
      <c r="D11" s="31">
        <f t="shared" si="0"/>
        <v>1989910.8</v>
      </c>
      <c r="E11" s="31">
        <f t="shared" si="0"/>
        <v>2273728.7000000002</v>
      </c>
      <c r="F11" s="31">
        <f t="shared" si="0"/>
        <v>1811078.2999999998</v>
      </c>
      <c r="G11" s="31">
        <f t="shared" si="0"/>
        <v>1841342.7999999998</v>
      </c>
      <c r="H11" s="31">
        <f t="shared" si="0"/>
        <v>1869498.7999999998</v>
      </c>
    </row>
    <row r="12" spans="1:8" ht="25.5">
      <c r="A12" s="30" t="s">
        <v>2</v>
      </c>
      <c r="B12" s="31">
        <v>490367.4</v>
      </c>
      <c r="C12" s="31">
        <v>506377</v>
      </c>
      <c r="D12" s="31">
        <v>491288</v>
      </c>
      <c r="E12" s="31">
        <v>505890</v>
      </c>
      <c r="F12" s="31">
        <v>520993</v>
      </c>
      <c r="G12" s="31">
        <v>536577</v>
      </c>
      <c r="H12" s="31">
        <v>553667</v>
      </c>
    </row>
    <row r="13" spans="1:8">
      <c r="A13" s="30" t="s">
        <v>3</v>
      </c>
      <c r="B13" s="31">
        <v>1857670</v>
      </c>
      <c r="C13" s="31">
        <v>1581119.5</v>
      </c>
      <c r="D13" s="31">
        <v>1498622.8</v>
      </c>
      <c r="E13" s="31">
        <v>1767838.7</v>
      </c>
      <c r="F13" s="31">
        <f>1767838.7-501869.8+24116.4</f>
        <v>1290085.2999999998</v>
      </c>
      <c r="G13" s="31">
        <f>1767838.7-501869.8+38796.9</f>
        <v>1304765.7999999998</v>
      </c>
      <c r="H13" s="31">
        <f>1767838.7-501869.8+49862.9</f>
        <v>1315831.7999999998</v>
      </c>
    </row>
    <row r="14" spans="1:8">
      <c r="A14" s="30" t="s">
        <v>4</v>
      </c>
      <c r="B14" s="31">
        <v>2331133.2999999998</v>
      </c>
      <c r="C14" s="32">
        <f>2086095.9-17581.1+68334</f>
        <v>2136848.7999999998</v>
      </c>
      <c r="D14" s="32">
        <f>1833992.4-21578.9+209619.8</f>
        <v>2022033.3</v>
      </c>
      <c r="E14" s="32">
        <f>1813106.5-19472.9+498807.5</f>
        <v>2292441.1</v>
      </c>
      <c r="F14" s="31">
        <v>1821570.2</v>
      </c>
      <c r="G14" s="31">
        <v>1847517.8</v>
      </c>
      <c r="H14" s="31">
        <v>1875997.3</v>
      </c>
    </row>
    <row r="15" spans="1:8">
      <c r="A15" s="30" t="s">
        <v>5</v>
      </c>
      <c r="B15" s="31">
        <f>B11-B14</f>
        <v>16904.100000000093</v>
      </c>
      <c r="C15" s="31">
        <f t="shared" ref="C15" si="1">C11-C14</f>
        <v>-49352.299999999814</v>
      </c>
      <c r="D15" s="31">
        <f>D11-D14</f>
        <v>-32122.5</v>
      </c>
      <c r="E15" s="31">
        <f t="shared" ref="E15:H15" si="2">E11-E14</f>
        <v>-18712.399999999907</v>
      </c>
      <c r="F15" s="31">
        <f t="shared" si="2"/>
        <v>-10491.90000000014</v>
      </c>
      <c r="G15" s="31">
        <f t="shared" si="2"/>
        <v>-6175.0000000002328</v>
      </c>
      <c r="H15" s="31">
        <f t="shared" si="2"/>
        <v>-6498.5000000002328</v>
      </c>
    </row>
  </sheetData>
  <mergeCells count="2">
    <mergeCell ref="A5:H5"/>
    <mergeCell ref="A8:H8"/>
  </mergeCells>
  <pageMargins left="0.67" right="0.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zoomScale="81" zoomScaleNormal="81" workbookViewId="0">
      <selection activeCell="A15" sqref="A15"/>
    </sheetView>
  </sheetViews>
  <sheetFormatPr defaultColWidth="22.28515625" defaultRowHeight="21"/>
  <cols>
    <col min="1" max="1" width="94.7109375" style="5" customWidth="1"/>
    <col min="2" max="6" width="22.28515625" style="5"/>
    <col min="7" max="7" width="26.5703125" style="5" bestFit="1" customWidth="1"/>
    <col min="8" max="16384" width="22.28515625" style="5"/>
  </cols>
  <sheetData>
    <row r="1" spans="1:10">
      <c r="A1" s="4"/>
    </row>
    <row r="2" spans="1:10">
      <c r="A2" s="40" t="s">
        <v>21</v>
      </c>
      <c r="B2" s="41"/>
      <c r="C2" s="41"/>
      <c r="D2" s="41"/>
      <c r="E2" s="41"/>
      <c r="F2" s="41"/>
      <c r="G2" s="41"/>
      <c r="H2" s="41"/>
    </row>
    <row r="4" spans="1:10" ht="21.75" thickBot="1">
      <c r="H4" s="6" t="s">
        <v>9</v>
      </c>
    </row>
    <row r="5" spans="1:10">
      <c r="A5" s="42" t="s">
        <v>19</v>
      </c>
      <c r="B5" s="44"/>
      <c r="C5" s="44"/>
      <c r="D5" s="44"/>
      <c r="E5" s="44"/>
      <c r="F5" s="45"/>
      <c r="G5" s="45"/>
      <c r="H5" s="46"/>
    </row>
    <row r="6" spans="1:10">
      <c r="A6" s="43"/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8" t="s">
        <v>16</v>
      </c>
    </row>
    <row r="7" spans="1:10">
      <c r="A7" s="9" t="s">
        <v>20</v>
      </c>
      <c r="B7" s="10">
        <f t="shared" ref="B7:H7" si="0">B8+B9+B10+B11+B12+B13+B14+B15+B16+B17+B18+B19+B20</f>
        <v>2290219.1</v>
      </c>
      <c r="C7" s="10">
        <f t="shared" si="0"/>
        <v>2075922.2</v>
      </c>
      <c r="D7" s="10">
        <f>D8+D9+D10+D11+D12+D13+D14+D15+D16+D17+D18+D19+D20</f>
        <v>1992341.4999999998</v>
      </c>
      <c r="E7" s="11">
        <f t="shared" si="0"/>
        <v>2262929.2999999998</v>
      </c>
      <c r="F7" s="11">
        <f t="shared" si="0"/>
        <v>1790889.94</v>
      </c>
      <c r="G7" s="11">
        <f t="shared" si="0"/>
        <v>1815622.3000000003</v>
      </c>
      <c r="H7" s="12">
        <f t="shared" si="0"/>
        <v>1842838</v>
      </c>
    </row>
    <row r="8" spans="1:10" ht="48" customHeight="1">
      <c r="A8" s="13" t="s">
        <v>22</v>
      </c>
      <c r="B8" s="35">
        <v>1485771.2</v>
      </c>
      <c r="C8" s="14">
        <v>1460377</v>
      </c>
      <c r="D8" s="15">
        <v>1338311.3999999999</v>
      </c>
      <c r="E8" s="14">
        <v>1600252.4</v>
      </c>
      <c r="F8" s="14">
        <v>1260919.24</v>
      </c>
      <c r="G8" s="14">
        <v>1267055.2</v>
      </c>
      <c r="H8" s="16">
        <v>1274930.5</v>
      </c>
      <c r="J8" s="17"/>
    </row>
    <row r="9" spans="1:10" ht="54.75" customHeight="1">
      <c r="A9" s="13" t="s">
        <v>23</v>
      </c>
      <c r="B9" s="18">
        <v>64537.8</v>
      </c>
      <c r="C9" s="18">
        <v>51498.2</v>
      </c>
      <c r="D9" s="19">
        <v>50902.5</v>
      </c>
      <c r="E9" s="14">
        <v>49749</v>
      </c>
      <c r="F9" s="14">
        <v>51739</v>
      </c>
      <c r="G9" s="14">
        <v>53808.5</v>
      </c>
      <c r="H9" s="16">
        <v>55960.800000000003</v>
      </c>
    </row>
    <row r="10" spans="1:10" ht="51.75" customHeight="1">
      <c r="A10" s="13" t="s">
        <v>24</v>
      </c>
      <c r="B10" s="18">
        <v>214197.7</v>
      </c>
      <c r="C10" s="18">
        <v>216729.60000000001</v>
      </c>
      <c r="D10" s="15">
        <v>214291.20000000001</v>
      </c>
      <c r="E10" s="14">
        <v>211337.7</v>
      </c>
      <c r="F10" s="14">
        <v>219791.2</v>
      </c>
      <c r="G10" s="14">
        <f>228582.8-53.9</f>
        <v>228528.9</v>
      </c>
      <c r="H10" s="16">
        <f>237726.2-109.8</f>
        <v>237616.40000000002</v>
      </c>
    </row>
    <row r="11" spans="1:10" ht="56.25" customHeight="1">
      <c r="A11" s="20" t="s">
        <v>25</v>
      </c>
      <c r="B11" s="18">
        <v>50972.5</v>
      </c>
      <c r="C11" s="18">
        <v>57804.9</v>
      </c>
      <c r="D11" s="19">
        <v>53697</v>
      </c>
      <c r="E11" s="14">
        <v>53377.4</v>
      </c>
      <c r="F11" s="14">
        <v>53446.2</v>
      </c>
      <c r="G11" s="14">
        <v>53517.7</v>
      </c>
      <c r="H11" s="16">
        <v>53592.2</v>
      </c>
      <c r="J11" s="21"/>
    </row>
    <row r="12" spans="1:10" ht="56.25" customHeight="1">
      <c r="A12" s="20" t="s">
        <v>26</v>
      </c>
      <c r="B12" s="18">
        <v>1249.4000000000001</v>
      </c>
      <c r="C12" s="18">
        <v>802.3</v>
      </c>
      <c r="D12" s="19">
        <v>375</v>
      </c>
      <c r="E12" s="14">
        <v>375</v>
      </c>
      <c r="F12" s="14">
        <v>390</v>
      </c>
      <c r="G12" s="14">
        <v>405.6</v>
      </c>
      <c r="H12" s="16">
        <v>421.8</v>
      </c>
    </row>
    <row r="13" spans="1:10" ht="67.5" customHeight="1">
      <c r="A13" s="20" t="s">
        <v>27</v>
      </c>
      <c r="B13" s="18">
        <v>5970.4</v>
      </c>
      <c r="C13" s="18">
        <v>6007.2</v>
      </c>
      <c r="D13" s="19">
        <v>5966.1</v>
      </c>
      <c r="E13" s="14">
        <v>5841.9</v>
      </c>
      <c r="F13" s="14">
        <v>6075.6</v>
      </c>
      <c r="G13" s="14">
        <v>6318.6</v>
      </c>
      <c r="H13" s="16">
        <v>6571.3</v>
      </c>
    </row>
    <row r="14" spans="1:10" ht="49.5" customHeight="1">
      <c r="A14" s="20" t="s">
        <v>28</v>
      </c>
      <c r="B14" s="18">
        <v>309952</v>
      </c>
      <c r="C14" s="18">
        <v>158690.20000000001</v>
      </c>
      <c r="D14" s="19">
        <v>194586.9</v>
      </c>
      <c r="E14" s="14">
        <v>196182.3</v>
      </c>
      <c r="F14" s="14">
        <v>88108</v>
      </c>
      <c r="G14" s="14">
        <v>91599.8</v>
      </c>
      <c r="H14" s="16">
        <v>95231.2</v>
      </c>
    </row>
    <row r="15" spans="1:10" ht="59.25" customHeight="1">
      <c r="A15" s="20" t="s">
        <v>29</v>
      </c>
      <c r="B15" s="18">
        <v>4029.4</v>
      </c>
      <c r="C15" s="18">
        <v>1713</v>
      </c>
      <c r="D15" s="19">
        <v>550.79999999999995</v>
      </c>
      <c r="E15" s="14">
        <v>920.5</v>
      </c>
      <c r="F15" s="14">
        <v>957.3</v>
      </c>
      <c r="G15" s="14">
        <v>995.6</v>
      </c>
      <c r="H15" s="16">
        <v>1035.4000000000001</v>
      </c>
    </row>
    <row r="16" spans="1:10" ht="42.75" customHeight="1">
      <c r="A16" s="20" t="s">
        <v>30</v>
      </c>
      <c r="B16" s="18">
        <v>84077</v>
      </c>
      <c r="C16" s="18">
        <v>52096.7</v>
      </c>
      <c r="D16" s="19">
        <v>52695.5</v>
      </c>
      <c r="E16" s="14">
        <v>47712.7</v>
      </c>
      <c r="F16" s="14">
        <v>50631.9</v>
      </c>
      <c r="G16" s="14">
        <v>52223.6</v>
      </c>
      <c r="H16" s="16">
        <v>53878.9</v>
      </c>
    </row>
    <row r="17" spans="1:8" ht="63" customHeight="1">
      <c r="A17" s="20" t="s">
        <v>31</v>
      </c>
      <c r="B17" s="18">
        <v>13543.7</v>
      </c>
      <c r="C17" s="18">
        <v>19407</v>
      </c>
      <c r="D17" s="19">
        <v>32356.5</v>
      </c>
      <c r="E17" s="14">
        <v>48912.5</v>
      </c>
      <c r="F17" s="14">
        <v>50869</v>
      </c>
      <c r="G17" s="14">
        <v>52903.8</v>
      </c>
      <c r="H17" s="16">
        <v>55019.9</v>
      </c>
    </row>
    <row r="18" spans="1:8" ht="60" customHeight="1">
      <c r="A18" s="20" t="s">
        <v>32</v>
      </c>
      <c r="B18" s="18">
        <v>8956.2999999999993</v>
      </c>
      <c r="C18" s="18">
        <v>5780</v>
      </c>
      <c r="D18" s="19">
        <v>4780</v>
      </c>
      <c r="E18" s="14">
        <v>3490</v>
      </c>
      <c r="F18" s="14">
        <v>3629.6</v>
      </c>
      <c r="G18" s="14">
        <v>3774.8</v>
      </c>
      <c r="H18" s="16">
        <v>3925.8</v>
      </c>
    </row>
    <row r="19" spans="1:8" ht="57.75" customHeight="1">
      <c r="A19" s="20" t="s">
        <v>33</v>
      </c>
      <c r="B19" s="18">
        <v>5226.6000000000004</v>
      </c>
      <c r="C19" s="18">
        <v>5004.1000000000004</v>
      </c>
      <c r="D19" s="19">
        <v>4915.8999999999996</v>
      </c>
      <c r="E19" s="14">
        <v>4781.6000000000004</v>
      </c>
      <c r="F19" s="14">
        <v>3932.9</v>
      </c>
      <c r="G19" s="14">
        <v>4090.2</v>
      </c>
      <c r="H19" s="16">
        <v>4253.8</v>
      </c>
    </row>
    <row r="20" spans="1:8" ht="51.75" customHeight="1" thickBot="1">
      <c r="A20" s="22" t="s">
        <v>34</v>
      </c>
      <c r="B20" s="23">
        <v>41735.1</v>
      </c>
      <c r="C20" s="23">
        <v>40012</v>
      </c>
      <c r="D20" s="24">
        <v>38912.699999999997</v>
      </c>
      <c r="E20" s="25">
        <v>39996.300000000003</v>
      </c>
      <c r="F20" s="25">
        <v>400</v>
      </c>
      <c r="G20" s="25">
        <v>400</v>
      </c>
      <c r="H20" s="26">
        <v>400</v>
      </c>
    </row>
    <row r="24" spans="1:8">
      <c r="C24" s="33"/>
      <c r="D24" s="33"/>
      <c r="E24" s="33"/>
      <c r="F24" s="33"/>
      <c r="G24" s="33"/>
      <c r="H24" s="33"/>
    </row>
    <row r="28" spans="1:8">
      <c r="F28" s="34"/>
      <c r="G28" s="34"/>
      <c r="H28" s="34"/>
    </row>
  </sheetData>
  <mergeCells count="3">
    <mergeCell ref="A2:H2"/>
    <mergeCell ref="A5:A6"/>
    <mergeCell ref="B5:H5"/>
  </mergeCells>
  <pageMargins left="1.05" right="0.70866141732283472" top="0.31" bottom="0.31" header="0.31496062992125984" footer="0.31496062992125984"/>
  <pageSetup paperSize="9" scale="4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 характ</vt:lpstr>
      <vt:lpstr>мун прогр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2020-02-21T06:34:48Z</dcterms:modified>
</cp:coreProperties>
</file>